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704" firstSheet="14" activeTab="14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Pregledi" sheetId="220" r:id="rId11"/>
    <sheet name="Operacije" sheetId="213" r:id="rId12"/>
    <sheet name="DSG" sheetId="212" r:id="rId13"/>
    <sheet name="Usluge" sheetId="216" r:id="rId14"/>
    <sheet name="Dijagnostika" sheetId="217" r:id="rId15"/>
    <sheet name="Lab" sheetId="218" r:id="rId16"/>
    <sheet name="Dijalize" sheetId="211" r:id="rId17"/>
    <sheet name="Krv" sheetId="159" r:id="rId18"/>
    <sheet name="Lekovi" sheetId="160" r:id="rId19"/>
    <sheet name="Implantati" sheetId="161" r:id="rId20"/>
    <sheet name="Sanitet.mat" sheetId="162" r:id="rId21"/>
    <sheet name="Liste.čekanja" sheetId="200" r:id="rId22"/>
    <sheet name="Zbirno_usluge" sheetId="222" r:id="rId23"/>
    <sheet name="Sheet1" sheetId="223" r:id="rId24"/>
  </sheets>
  <definedNames>
    <definedName name="____W.O.R.K.B.O.O.K..C.O.N.T.E.N.T.S____" localSheetId="14">#REF!</definedName>
    <definedName name="____W.O.R.K.B.O.O.K..C.O.N.T.E.N.T.S____" localSheetId="12">#REF!</definedName>
    <definedName name="____W.O.R.K.B.O.O.K..C.O.N.T.E.N.T.S____" localSheetId="15">#REF!</definedName>
    <definedName name="____W.O.R.K.B.O.O.K..C.O.N.T.E.N.T.S____" localSheetId="11">#REF!</definedName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22">#REF!</definedName>
    <definedName name="____W.O.R.K.B.O.O.K..C.O.N.T.E.N.T.S____">#REF!</definedName>
    <definedName name="_xlnm.Print_Area" localSheetId="4">Kadar.nem.!$A$1:$I$23</definedName>
    <definedName name="_xlnm.Print_Area" localSheetId="5">'Kadar.zbirno '!$A$1:$K$20</definedName>
    <definedName name="_xlnm.Print_Area" localSheetId="17">Krv!$A$1:$H$45</definedName>
    <definedName name="_xlnm.Print_Area" localSheetId="15">Lab!$A$1:$H$63</definedName>
    <definedName name="_xlnm.Print_Area" localSheetId="18">Lekovi!$A$1:$K$34</definedName>
    <definedName name="_xlnm.Print_Area" localSheetId="21">Liste.čekanja!$A$1:$I$36</definedName>
    <definedName name="_xlnm.Print_Area" localSheetId="9">Neonatologija!$A$1:$F$12</definedName>
    <definedName name="_xlnm.Print_Area" localSheetId="10">Pregledi!$A$1:$I$21</definedName>
    <definedName name="_xlnm.Print_Area" localSheetId="20">Sanitet.mat!$A$1:$G$15</definedName>
    <definedName name="_xlnm.Print_Titles" localSheetId="14">Dijagnostika!$6:$7</definedName>
    <definedName name="_xlnm.Print_Titles" localSheetId="19">Implantati!$5:$7</definedName>
    <definedName name="_xlnm.Print_Titles" localSheetId="3">Kadar.zaj.med.del.!$A:$A</definedName>
    <definedName name="_xlnm.Print_Titles" localSheetId="15">Lab!$6:$7</definedName>
    <definedName name="_xlnm.Print_Titles" localSheetId="18">Lekovi!$5:$7</definedName>
    <definedName name="_xlnm.Print_Titles" localSheetId="21">Liste.čekanja!$1:$6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23" l="1"/>
  <c r="B6" i="223"/>
  <c r="B7" i="223"/>
  <c r="B8" i="223"/>
  <c r="B9" i="223"/>
  <c r="B10" i="223"/>
  <c r="B11" i="223"/>
  <c r="B12" i="223"/>
  <c r="B13" i="223"/>
  <c r="B14" i="223"/>
  <c r="B15" i="223"/>
  <c r="B16" i="223"/>
  <c r="B17" i="223"/>
  <c r="B18" i="223"/>
  <c r="B19" i="223"/>
  <c r="B20" i="223"/>
  <c r="B21" i="223"/>
  <c r="B22" i="223"/>
  <c r="B23" i="223"/>
  <c r="B24" i="223"/>
  <c r="B25" i="223"/>
  <c r="B26" i="223"/>
  <c r="B27" i="223"/>
  <c r="B28" i="223"/>
  <c r="B29" i="223"/>
  <c r="B30" i="223"/>
  <c r="B31" i="223"/>
  <c r="B32" i="223"/>
  <c r="B33" i="223"/>
  <c r="B34" i="223"/>
  <c r="B35" i="223"/>
  <c r="B36" i="223"/>
  <c r="B37" i="223"/>
  <c r="B38" i="223"/>
  <c r="B39" i="223"/>
  <c r="B40" i="223"/>
  <c r="B41" i="223"/>
  <c r="B42" i="223"/>
  <c r="B43" i="223"/>
  <c r="B44" i="223"/>
  <c r="B45" i="223"/>
  <c r="B46" i="223"/>
  <c r="B47" i="223"/>
  <c r="B48" i="223"/>
  <c r="B49" i="223"/>
  <c r="B50" i="223"/>
  <c r="B51" i="223"/>
  <c r="B52" i="223"/>
  <c r="B53" i="223"/>
  <c r="B54" i="223"/>
  <c r="B55" i="223"/>
  <c r="B56" i="223"/>
  <c r="B57" i="223"/>
  <c r="B58" i="223"/>
  <c r="S22" i="192" l="1"/>
  <c r="P22" i="192"/>
  <c r="O22" i="192"/>
  <c r="K22" i="192"/>
  <c r="J22" i="192"/>
  <c r="S21" i="192"/>
  <c r="P21" i="192"/>
  <c r="O21" i="192"/>
  <c r="K21" i="192"/>
  <c r="J21" i="192"/>
  <c r="F65" i="216" l="1"/>
  <c r="E65" i="216" l="1"/>
  <c r="D65" i="216"/>
  <c r="C65" i="216"/>
  <c r="C74" i="216"/>
  <c r="H61" i="216" l="1"/>
  <c r="G61" i="216"/>
  <c r="H57" i="216"/>
  <c r="G57" i="216"/>
  <c r="H47" i="216"/>
  <c r="G47" i="216"/>
  <c r="H49" i="216"/>
  <c r="G49" i="216"/>
  <c r="G10" i="216"/>
  <c r="H10" i="216"/>
  <c r="G11" i="216"/>
  <c r="H11" i="216"/>
  <c r="G12" i="216"/>
  <c r="H12" i="216"/>
  <c r="G13" i="216"/>
  <c r="H13" i="216"/>
  <c r="G14" i="216"/>
  <c r="H14" i="216"/>
  <c r="G15" i="216"/>
  <c r="H15" i="216"/>
  <c r="G16" i="216"/>
  <c r="H16" i="216"/>
  <c r="G17" i="216"/>
  <c r="H17" i="216"/>
  <c r="G18" i="216"/>
  <c r="H18" i="216"/>
  <c r="G19" i="216"/>
  <c r="H19" i="216"/>
  <c r="G20" i="216"/>
  <c r="H20" i="216"/>
  <c r="G21" i="216"/>
  <c r="H21" i="216"/>
  <c r="G22" i="216"/>
  <c r="H22" i="216"/>
  <c r="G23" i="216"/>
  <c r="H23" i="216"/>
  <c r="G24" i="216"/>
  <c r="H24" i="216"/>
  <c r="G25" i="216"/>
  <c r="H25" i="216"/>
  <c r="G26" i="216"/>
  <c r="H26" i="216"/>
  <c r="G27" i="216"/>
  <c r="H27" i="216"/>
  <c r="G28" i="216"/>
  <c r="H28" i="216"/>
  <c r="G29" i="216"/>
  <c r="H29" i="216"/>
  <c r="G30" i="216"/>
  <c r="H30" i="216"/>
  <c r="G31" i="216"/>
  <c r="H31" i="216"/>
  <c r="G32" i="216"/>
  <c r="H32" i="216"/>
  <c r="G33" i="216"/>
  <c r="H33" i="216"/>
  <c r="G34" i="216"/>
  <c r="H34" i="216"/>
  <c r="G35" i="216"/>
  <c r="H35" i="216"/>
  <c r="H9" i="216"/>
  <c r="G9" i="216"/>
  <c r="C3" i="222" l="1"/>
  <c r="C3" i="218"/>
  <c r="C3" i="216"/>
  <c r="C3" i="220"/>
  <c r="C3" i="197"/>
  <c r="C61" i="218" l="1"/>
  <c r="H60" i="218"/>
  <c r="G60" i="218"/>
  <c r="F60" i="218"/>
  <c r="E60" i="218"/>
  <c r="C60" i="218"/>
  <c r="H59" i="218"/>
  <c r="G59" i="218"/>
  <c r="F59" i="218"/>
  <c r="E59" i="218"/>
  <c r="C59" i="218"/>
  <c r="H10" i="218"/>
  <c r="H61" i="218" s="1"/>
  <c r="G10" i="218"/>
  <c r="G61" i="218" s="1"/>
  <c r="F10" i="218"/>
  <c r="F61" i="218" s="1"/>
  <c r="E10" i="218"/>
  <c r="E61" i="218" s="1"/>
  <c r="F72" i="216"/>
  <c r="E72" i="216"/>
  <c r="H71" i="216"/>
  <c r="G71" i="216"/>
  <c r="H70" i="216"/>
  <c r="G70" i="216"/>
  <c r="H69" i="216"/>
  <c r="H72" i="216" s="1"/>
  <c r="G69" i="216"/>
  <c r="G72" i="216" s="1"/>
  <c r="F74" i="216"/>
  <c r="E74" i="216"/>
  <c r="D74" i="216"/>
  <c r="H64" i="216"/>
  <c r="G64" i="216"/>
  <c r="H63" i="216"/>
  <c r="G63" i="216"/>
  <c r="H62" i="216"/>
  <c r="G62" i="216"/>
  <c r="H60" i="216"/>
  <c r="G60" i="216"/>
  <c r="H59" i="216"/>
  <c r="G59" i="216"/>
  <c r="H58" i="216"/>
  <c r="G58" i="216"/>
  <c r="H56" i="216"/>
  <c r="G56" i="216"/>
  <c r="H55" i="216"/>
  <c r="G55" i="216"/>
  <c r="H54" i="216"/>
  <c r="G54" i="216"/>
  <c r="H53" i="216"/>
  <c r="G53" i="216"/>
  <c r="H52" i="216"/>
  <c r="G52" i="216"/>
  <c r="H51" i="216"/>
  <c r="G51" i="216"/>
  <c r="H50" i="216"/>
  <c r="G50" i="216"/>
  <c r="H48" i="216"/>
  <c r="G48" i="216"/>
  <c r="H46" i="216"/>
  <c r="G46" i="216"/>
  <c r="H45" i="216"/>
  <c r="G45" i="216"/>
  <c r="H44" i="216"/>
  <c r="G44" i="216"/>
  <c r="H43" i="216"/>
  <c r="G43" i="216"/>
  <c r="H42" i="216"/>
  <c r="G42" i="216"/>
  <c r="H41" i="216"/>
  <c r="G41" i="216"/>
  <c r="H40" i="216"/>
  <c r="G40" i="216"/>
  <c r="H39" i="216"/>
  <c r="G39" i="216"/>
  <c r="H38" i="216"/>
  <c r="G38" i="216"/>
  <c r="H37" i="216"/>
  <c r="G37" i="216"/>
  <c r="H36" i="216"/>
  <c r="G36" i="216"/>
  <c r="F16" i="220"/>
  <c r="E16" i="220"/>
  <c r="H15" i="220"/>
  <c r="G15" i="220"/>
  <c r="H14" i="220"/>
  <c r="G14" i="220"/>
  <c r="H13" i="220"/>
  <c r="H16" i="220" s="1"/>
  <c r="G13" i="220"/>
  <c r="G16" i="220" s="1"/>
  <c r="F12" i="220"/>
  <c r="E12" i="220"/>
  <c r="D12" i="220"/>
  <c r="C12" i="220"/>
  <c r="H11" i="220"/>
  <c r="G11" i="220"/>
  <c r="H10" i="220"/>
  <c r="G10" i="220"/>
  <c r="H9" i="220"/>
  <c r="H12" i="220" s="1"/>
  <c r="G9" i="220"/>
  <c r="G12" i="220" s="1"/>
  <c r="G18" i="197"/>
  <c r="F18" i="197"/>
  <c r="E18" i="197"/>
  <c r="D18" i="197"/>
  <c r="L10" i="209"/>
  <c r="K10" i="209"/>
  <c r="J10" i="209"/>
  <c r="I10" i="209"/>
  <c r="H25" i="209"/>
  <c r="G25" i="209"/>
  <c r="F25" i="209"/>
  <c r="E25" i="209"/>
  <c r="D25" i="209"/>
  <c r="G65" i="216" l="1"/>
  <c r="G74" i="216" s="1"/>
  <c r="H65" i="216"/>
  <c r="H74" i="216" s="1"/>
  <c r="C1" i="174"/>
  <c r="C2" i="174"/>
  <c r="C3" i="174"/>
  <c r="C2" i="222" l="1"/>
  <c r="C1" i="222"/>
  <c r="H17" i="159" l="1"/>
  <c r="H16" i="159"/>
  <c r="H15" i="159"/>
  <c r="H14" i="159"/>
  <c r="H13" i="159"/>
  <c r="H12" i="159"/>
  <c r="H11" i="159"/>
  <c r="H10" i="159"/>
  <c r="F17" i="159"/>
  <c r="F16" i="159"/>
  <c r="F15" i="159"/>
  <c r="F14" i="159"/>
  <c r="F13" i="159"/>
  <c r="F12" i="159"/>
  <c r="F11" i="159"/>
  <c r="F10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C2" i="220" l="1"/>
  <c r="C1" i="220"/>
  <c r="C2" i="218" l="1"/>
  <c r="C1" i="218"/>
  <c r="C2" i="217"/>
  <c r="C1" i="217"/>
  <c r="C2" i="216"/>
  <c r="C1" i="216"/>
  <c r="C3" i="213" l="1"/>
  <c r="C2" i="213"/>
  <c r="C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C3" i="212" l="1"/>
  <c r="C2" i="212"/>
  <c r="C1" i="212"/>
  <c r="D8" i="212"/>
  <c r="C8" i="212"/>
  <c r="C3" i="169" l="1"/>
  <c r="C3" i="192"/>
  <c r="C3" i="191"/>
  <c r="C2" i="200"/>
  <c r="C2" i="162"/>
  <c r="C2" i="161"/>
  <c r="C2" i="160"/>
  <c r="C2" i="159"/>
  <c r="C2" i="211"/>
  <c r="C2" i="183"/>
  <c r="C2" i="208"/>
  <c r="C2" i="197"/>
  <c r="C2" i="209"/>
  <c r="C2" i="169"/>
  <c r="C2" i="192"/>
  <c r="C2" i="191"/>
  <c r="C1" i="200"/>
  <c r="C1" i="162"/>
  <c r="C1" i="161"/>
  <c r="C1" i="160"/>
  <c r="C1" i="159"/>
  <c r="C1" i="211"/>
  <c r="C1" i="183"/>
  <c r="C1" i="208"/>
  <c r="C1" i="209"/>
  <c r="C1" i="169"/>
  <c r="C1" i="192"/>
  <c r="C1" i="191"/>
  <c r="O20" i="192"/>
  <c r="O19" i="192"/>
  <c r="O18" i="192"/>
  <c r="O17" i="192"/>
  <c r="O16" i="192"/>
  <c r="O15" i="192"/>
  <c r="O14" i="192"/>
  <c r="O13" i="192"/>
  <c r="O12" i="192"/>
  <c r="O11" i="192"/>
  <c r="O10" i="192"/>
  <c r="O9" i="192"/>
  <c r="O8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L28" i="209"/>
  <c r="K28" i="209"/>
  <c r="J28" i="209"/>
  <c r="I28" i="209"/>
  <c r="L27" i="209"/>
  <c r="K27" i="209"/>
  <c r="J27" i="209"/>
  <c r="I27" i="209"/>
  <c r="L26" i="209"/>
  <c r="K26" i="209"/>
  <c r="J26" i="209"/>
  <c r="I26" i="209"/>
  <c r="L25" i="209"/>
  <c r="K25" i="209"/>
  <c r="J25" i="209"/>
  <c r="I25" i="209"/>
  <c r="L24" i="209"/>
  <c r="K24" i="209"/>
  <c r="J24" i="209"/>
  <c r="I24" i="209"/>
  <c r="L23" i="209"/>
  <c r="K23" i="209"/>
  <c r="J23" i="209"/>
  <c r="I23" i="209"/>
  <c r="L22" i="209"/>
  <c r="K22" i="209"/>
  <c r="J22" i="209"/>
  <c r="I22" i="209"/>
  <c r="L21" i="209"/>
  <c r="K21" i="209"/>
  <c r="J21" i="209"/>
  <c r="I21" i="209"/>
  <c r="L20" i="209"/>
  <c r="K20" i="209"/>
  <c r="J20" i="209"/>
  <c r="I20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L15" i="209"/>
  <c r="K15" i="209"/>
  <c r="J15" i="209"/>
  <c r="I15" i="209"/>
  <c r="L14" i="209"/>
  <c r="K14" i="209"/>
  <c r="J14" i="209"/>
  <c r="I14" i="209"/>
  <c r="L13" i="209"/>
  <c r="K13" i="209"/>
  <c r="J13" i="209"/>
  <c r="I13" i="209"/>
  <c r="L12" i="209"/>
  <c r="K12" i="209"/>
  <c r="J12" i="209"/>
  <c r="I12" i="209"/>
  <c r="L11" i="209"/>
  <c r="K11" i="209"/>
  <c r="J11" i="209"/>
  <c r="I11" i="209"/>
  <c r="L9" i="209"/>
  <c r="K9" i="209"/>
  <c r="J9" i="209"/>
  <c r="I9" i="209"/>
  <c r="L8" i="209"/>
  <c r="K8" i="209"/>
  <c r="J8" i="209"/>
  <c r="I8" i="209"/>
  <c r="F45" i="159"/>
  <c r="H45" i="159"/>
  <c r="K18" i="192"/>
  <c r="K11" i="192"/>
  <c r="G22" i="169"/>
  <c r="G21" i="169"/>
  <c r="G20" i="169"/>
  <c r="G19" i="169"/>
  <c r="G18" i="169"/>
  <c r="G17" i="169"/>
  <c r="G16" i="169"/>
  <c r="G15" i="169"/>
  <c r="G14" i="169"/>
  <c r="D22" i="169"/>
  <c r="D21" i="169"/>
  <c r="D20" i="169"/>
  <c r="D19" i="169"/>
  <c r="D18" i="169"/>
  <c r="D17" i="169"/>
  <c r="D16" i="169"/>
  <c r="D15" i="169"/>
  <c r="D14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C9" i="174" s="1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22" i="189"/>
  <c r="K22" i="189"/>
  <c r="B8" i="183"/>
  <c r="C8" i="183"/>
  <c r="D8" i="183"/>
  <c r="E8" i="183"/>
  <c r="F8" i="183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 i="169"/>
  <c r="D23" i="192"/>
  <c r="S20" i="192"/>
  <c r="P20" i="192"/>
  <c r="K20" i="192"/>
  <c r="S19" i="192"/>
  <c r="P19" i="192"/>
  <c r="K19" i="192"/>
  <c r="S18" i="192"/>
  <c r="P18" i="192"/>
  <c r="S17" i="192"/>
  <c r="P17" i="192"/>
  <c r="K17" i="192"/>
  <c r="S16" i="192"/>
  <c r="P16" i="192"/>
  <c r="K16" i="192"/>
  <c r="S15" i="192"/>
  <c r="P15" i="192"/>
  <c r="K15" i="192"/>
  <c r="S14" i="192"/>
  <c r="P14" i="192"/>
  <c r="K14" i="192"/>
  <c r="S13" i="192"/>
  <c r="P13" i="192"/>
  <c r="K13" i="192"/>
  <c r="S12" i="192"/>
  <c r="P12" i="192"/>
  <c r="K12" i="192"/>
  <c r="S11" i="192"/>
  <c r="P11" i="192"/>
  <c r="S10" i="192"/>
  <c r="P10" i="192"/>
  <c r="K10" i="192"/>
  <c r="S9" i="192"/>
  <c r="P9" i="192"/>
  <c r="K9" i="192"/>
  <c r="S8" i="192"/>
  <c r="P8" i="192"/>
  <c r="K8" i="192"/>
  <c r="E18" i="191"/>
  <c r="O17" i="191"/>
  <c r="L17" i="191"/>
  <c r="I17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F22" i="189"/>
  <c r="AE22" i="189"/>
  <c r="AD22" i="189"/>
  <c r="F8" i="174" s="1"/>
  <c r="Z22" i="189"/>
  <c r="AA22" i="189"/>
  <c r="AB22" i="189"/>
  <c r="R22" i="189"/>
  <c r="S22" i="189"/>
  <c r="T22" i="189"/>
  <c r="U22" i="189"/>
  <c r="V22" i="189"/>
  <c r="W22" i="189"/>
  <c r="I22" i="189"/>
  <c r="L22" i="189"/>
  <c r="M22" i="189"/>
  <c r="N22" i="189"/>
  <c r="O22" i="189"/>
  <c r="E22" i="189"/>
  <c r="F22" i="189"/>
  <c r="G22" i="189"/>
  <c r="C22" i="189"/>
  <c r="B22" i="189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 s="1"/>
  <c r="AC19" i="189"/>
  <c r="X19" i="189"/>
  <c r="Y19" i="189" s="1"/>
  <c r="P19" i="189"/>
  <c r="Q19" i="189" s="1"/>
  <c r="H19" i="189"/>
  <c r="D19" i="189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X15" i="189"/>
  <c r="Y15" i="189" s="1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X13" i="189"/>
  <c r="Y13" i="189" s="1"/>
  <c r="P13" i="189"/>
  <c r="Q13" i="189" s="1"/>
  <c r="H13" i="189"/>
  <c r="D13" i="189" s="1"/>
  <c r="AC12" i="189"/>
  <c r="X12" i="189"/>
  <c r="Y12" i="189" s="1"/>
  <c r="P12" i="189"/>
  <c r="Q12" i="189" s="1"/>
  <c r="H12" i="189"/>
  <c r="D12" i="189" s="1"/>
  <c r="AC11" i="189"/>
  <c r="X11" i="189"/>
  <c r="Y11" i="189" s="1"/>
  <c r="P11" i="189"/>
  <c r="Q11" i="189" s="1"/>
  <c r="H11" i="189"/>
  <c r="D11" i="189" s="1"/>
  <c r="AC10" i="189"/>
  <c r="X10" i="189"/>
  <c r="Y10" i="189" s="1"/>
  <c r="P10" i="189"/>
  <c r="Q10" i="189" s="1"/>
  <c r="H10" i="189"/>
  <c r="D10" i="189" s="1"/>
  <c r="AC9" i="189"/>
  <c r="X9" i="189"/>
  <c r="Y9" i="189" s="1"/>
  <c r="P9" i="189"/>
  <c r="Q9" i="189" s="1"/>
  <c r="H9" i="189"/>
  <c r="D9" i="189" s="1"/>
  <c r="H44" i="159"/>
  <c r="H43" i="159"/>
  <c r="H42" i="159"/>
  <c r="H41" i="159"/>
  <c r="H40" i="159"/>
  <c r="H39" i="159"/>
  <c r="H38" i="159"/>
  <c r="H37" i="159"/>
  <c r="H36" i="159"/>
  <c r="H35" i="159"/>
  <c r="H34" i="159"/>
  <c r="H33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1" i="174" l="1"/>
  <c r="D9" i="174"/>
  <c r="E9" i="174" s="1"/>
  <c r="C10" i="174"/>
  <c r="K10" i="174" s="1"/>
  <c r="G9" i="174"/>
  <c r="K9" i="174"/>
  <c r="K13" i="174"/>
  <c r="G13" i="174"/>
  <c r="E13" i="174"/>
  <c r="C8" i="174"/>
  <c r="D11" i="174"/>
  <c r="F10" i="174"/>
  <c r="F14" i="174" s="1"/>
  <c r="C11" i="174"/>
  <c r="G12" i="174"/>
  <c r="K12" i="174"/>
  <c r="E12" i="174"/>
  <c r="D23" i="169"/>
  <c r="G23" i="169"/>
  <c r="P23" i="192"/>
  <c r="P22" i="189"/>
  <c r="Q22" i="189" s="1"/>
  <c r="I18" i="191"/>
  <c r="K23" i="192"/>
  <c r="L18" i="191"/>
  <c r="J23" i="192"/>
  <c r="X22" i="189"/>
  <c r="O18" i="191"/>
  <c r="O23" i="192"/>
  <c r="H22" i="189"/>
  <c r="D22" i="189" s="1"/>
  <c r="S23" i="192"/>
  <c r="AC22" i="189"/>
  <c r="G10" i="174" l="1"/>
  <c r="G11" i="174"/>
  <c r="K11" i="174"/>
  <c r="E11" i="174"/>
  <c r="G8" i="174"/>
  <c r="K8" i="174"/>
  <c r="C14" i="174"/>
  <c r="K14" i="174" s="1"/>
  <c r="Y22" i="189"/>
  <c r="D10" i="174"/>
  <c r="E10" i="174" s="1"/>
  <c r="D8" i="174"/>
  <c r="D14" i="174" l="1"/>
  <c r="G14" i="174"/>
  <c r="E8" i="174"/>
  <c r="E14" i="174" s="1"/>
</calcChain>
</file>

<file path=xl/sharedStrings.xml><?xml version="1.0" encoding="utf-8"?>
<sst xmlns="http://schemas.openxmlformats.org/spreadsheetml/2006/main" count="3265" uniqueCount="2058">
  <si>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</si>
  <si>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</si>
  <si>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</si>
  <si>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</si>
  <si>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</si>
  <si>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</si>
  <si>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</si>
  <si>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</si>
  <si>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</si>
  <si>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</si>
  <si>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</si>
  <si>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</si>
  <si>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</si>
  <si>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</si>
  <si>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</si>
  <si>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</si>
  <si>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</si>
  <si>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</si>
  <si>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</si>
  <si>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</si>
  <si>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</si>
  <si>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</si>
  <si>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</si>
  <si>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</si>
  <si>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</si>
  <si>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</si>
  <si>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</si>
  <si>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</si>
  <si>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</si>
  <si>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</si>
  <si>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</si>
  <si>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</si>
  <si>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</si>
  <si>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</si>
  <si>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</si>
  <si>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</si>
  <si>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</si>
  <si>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</si>
  <si>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</si>
  <si>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</si>
  <si>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</si>
  <si>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</si>
  <si>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</si>
  <si>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</si>
  <si>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</si>
  <si>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</si>
  <si>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</si>
  <si>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</si>
  <si>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</si>
  <si>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</si>
  <si>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</si>
  <si>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</si>
  <si>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</si>
  <si>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</si>
  <si>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</si>
  <si>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</si>
  <si>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</si>
  <si>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</si>
  <si>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</si>
  <si>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</si>
  <si>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</si>
  <si>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</si>
  <si>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</si>
  <si>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</si>
  <si>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</si>
  <si>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</si>
  <si>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</si>
  <si>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</si>
  <si>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</si>
  <si>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</si>
  <si>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</si>
  <si>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</si>
  <si>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</si>
  <si>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</si>
  <si>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</si>
  <si>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</si>
  <si>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</si>
  <si>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</si>
  <si>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</si>
  <si>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</si>
  <si>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</si>
  <si>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</si>
  <si>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</si>
  <si>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</si>
  <si>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</si>
  <si>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</si>
  <si>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</si>
  <si>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</si>
  <si>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</si>
  <si>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</si>
  <si>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</si>
  <si>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</si>
  <si>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</si>
  <si>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</si>
  <si>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</si>
  <si>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</si>
  <si>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</si>
  <si>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</si>
  <si>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</si>
  <si>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</si>
  <si>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</si>
  <si>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</si>
  <si>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</si>
  <si>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</si>
  <si>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</si>
  <si>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</si>
  <si>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</si>
  <si>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</si>
  <si>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</si>
  <si>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</si>
  <si>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</si>
  <si>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</si>
  <si>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</si>
  <si>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</si>
  <si>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</si>
  <si>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</si>
  <si>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</si>
  <si>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</si>
  <si>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</si>
  <si>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</si>
  <si>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</si>
  <si>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</si>
  <si>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</si>
  <si>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</si>
  <si>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</si>
  <si>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</si>
  <si>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</si>
  <si>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</si>
  <si>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</si>
  <si>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</si>
  <si>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</si>
  <si>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</si>
  <si>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</si>
  <si>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</si>
  <si>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</si>
  <si>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</si>
  <si>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</si>
  <si>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</si>
  <si>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</si>
  <si>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</si>
  <si>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</si>
  <si>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</si>
  <si>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</si>
  <si>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</si>
  <si>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</si>
  <si>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</si>
  <si>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</si>
  <si>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</si>
  <si>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59300-00</t>
  </si>
  <si>
    <t>55076-00</t>
  </si>
  <si>
    <t>Уллтразвучни преглед дојки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</si>
  <si>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</si>
  <si>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</si>
  <si>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</si>
  <si>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</si>
  <si>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</si>
  <si>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</si>
  <si>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</si>
  <si>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</si>
  <si>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</si>
  <si>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</si>
  <si>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</si>
  <si>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</si>
  <si>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</si>
  <si>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</si>
  <si>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</si>
  <si>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</si>
  <si>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</si>
  <si>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</si>
  <si>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</si>
  <si>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</si>
  <si>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</si>
  <si>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</si>
  <si>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</si>
  <si>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</si>
  <si>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</si>
  <si>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</si>
  <si>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</si>
  <si>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</si>
  <si>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</si>
  <si>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</si>
  <si>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</si>
  <si>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</si>
  <si>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</si>
  <si>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</si>
  <si>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</si>
  <si>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</si>
  <si>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</si>
  <si>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</si>
  <si>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</si>
  <si>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</si>
  <si>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</si>
  <si>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</si>
  <si>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</si>
  <si>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</si>
  <si>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</si>
  <si>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</si>
  <si>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</si>
  <si>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</si>
  <si>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</si>
  <si>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</si>
  <si>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</si>
  <si>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</si>
  <si>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</si>
  <si>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</si>
  <si>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</si>
  <si>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</si>
  <si>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</si>
  <si>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</si>
  <si>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</si>
  <si>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</si>
  <si>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</si>
  <si>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</si>
  <si>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</si>
  <si>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</si>
  <si>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</si>
  <si>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</si>
  <si>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</si>
  <si>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</si>
  <si>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</si>
  <si>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</si>
  <si>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</si>
  <si>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</si>
  <si>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</si>
  <si>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</si>
  <si>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</si>
  <si>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</si>
  <si>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</si>
  <si>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</si>
  <si>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</si>
  <si>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</si>
  <si>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</si>
  <si>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</si>
  <si>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</si>
  <si>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</si>
  <si>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</si>
  <si>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</si>
  <si>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</si>
  <si>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</si>
  <si>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</si>
  <si>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</si>
  <si>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</si>
  <si>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</si>
  <si>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</si>
  <si>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</si>
  <si>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</si>
  <si>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</si>
  <si>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</si>
  <si>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</si>
  <si>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</si>
  <si>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</si>
  <si>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</si>
  <si>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</si>
  <si>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</si>
  <si>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</si>
  <si>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</si>
  <si>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</si>
  <si>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</si>
  <si>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</si>
  <si>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</si>
  <si>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</si>
  <si>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</si>
  <si>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</si>
  <si>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</si>
  <si>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</si>
  <si>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</si>
  <si>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</si>
  <si>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</si>
  <si>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</si>
  <si>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</si>
  <si>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</si>
  <si>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</si>
  <si>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</si>
  <si>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</si>
  <si>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</si>
  <si>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</si>
  <si>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</si>
  <si>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</si>
  <si>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</si>
  <si>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</si>
  <si>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</si>
  <si>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</si>
  <si>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</si>
  <si>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</si>
  <si>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</si>
  <si>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</si>
  <si>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</si>
  <si>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</si>
  <si>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</si>
  <si>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</si>
  <si>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</si>
  <si>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Рендген дијагностика (у загради уписати број апарата и број смена)</t>
  </si>
  <si>
    <t>Ултразвучна дијагностика (у загради уписати број апарата и број смена)</t>
  </si>
  <si>
    <t>Доплер* (у загради уписати број апарата и број смена)</t>
  </si>
  <si>
    <t>ЦТ Скенер (у загради уписати број апарата и број смена)</t>
  </si>
  <si>
    <t>Магнетна резонанца (у загради уписати број апарата и број смена)</t>
  </si>
  <si>
    <t>А. Биохемијске и хематолошке анализе укупно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</si>
  <si>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</si>
  <si>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</si>
  <si>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</si>
  <si>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</si>
  <si>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</si>
  <si>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</si>
  <si>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</si>
  <si>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</si>
  <si>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</si>
  <si>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Унети назив здравствене установе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</si>
  <si>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</si>
  <si>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</si>
  <si>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</si>
  <si>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</si>
  <si>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</si>
  <si>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</si>
  <si>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</si>
  <si>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</si>
  <si>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</si>
  <si>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</si>
  <si>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</si>
  <si>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</si>
  <si>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</si>
  <si>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</si>
  <si>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</si>
  <si>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</si>
  <si>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</si>
  <si>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</si>
  <si>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</si>
  <si>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</si>
  <si>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</si>
  <si>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</si>
  <si>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</si>
  <si>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</si>
  <si>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</si>
  <si>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</si>
  <si>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</si>
  <si>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</si>
  <si>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</si>
  <si>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</si>
  <si>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</si>
  <si>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</si>
  <si>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</si>
  <si>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</si>
  <si>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</si>
  <si>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</si>
  <si>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</si>
  <si>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</si>
  <si>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</si>
  <si>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</si>
  <si>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</si>
  <si>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</si>
  <si>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</si>
  <si>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</si>
  <si>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</si>
  <si>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</si>
  <si>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</si>
  <si>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</si>
  <si>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</si>
  <si>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</si>
  <si>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</si>
  <si>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</si>
  <si>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</si>
  <si>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</si>
  <si>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</si>
  <si>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</si>
  <si>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</si>
  <si>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</si>
  <si>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</si>
  <si>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</si>
  <si>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</si>
  <si>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</si>
  <si>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</si>
  <si>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</si>
  <si>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</si>
  <si>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</si>
  <si>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</si>
  <si>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</si>
  <si>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</si>
  <si>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</si>
  <si>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</si>
  <si>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</si>
  <si>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</si>
  <si>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</si>
  <si>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</si>
  <si>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</si>
  <si>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</si>
  <si>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</si>
  <si>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</si>
  <si>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</si>
  <si>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</si>
  <si>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</si>
  <si>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</si>
  <si>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</si>
  <si>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</si>
  <si>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</si>
  <si>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</si>
  <si>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</si>
  <si>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</si>
  <si>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</si>
  <si>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</si>
  <si>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</si>
  <si>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</si>
  <si>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</si>
  <si>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</si>
  <si>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</si>
  <si>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</si>
  <si>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</si>
  <si>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</si>
  <si>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</si>
  <si>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</si>
  <si>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</si>
  <si>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</si>
  <si>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</si>
  <si>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</si>
  <si>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</si>
  <si>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</si>
  <si>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</si>
  <si>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</si>
  <si>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</si>
  <si>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</si>
  <si>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</si>
  <si>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</si>
  <si>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</si>
  <si>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</si>
  <si>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</si>
  <si>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</si>
  <si>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</si>
  <si>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</si>
  <si>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</si>
  <si>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</si>
  <si>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</si>
  <si>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</si>
  <si>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</si>
  <si>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</si>
  <si>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</si>
  <si>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</si>
  <si>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</si>
  <si>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</si>
  <si>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</si>
  <si>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</si>
  <si>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</si>
  <si>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</si>
  <si>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</si>
  <si>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</si>
  <si>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</si>
  <si>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</si>
  <si>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</si>
  <si>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</si>
  <si>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</si>
  <si>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</si>
  <si>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</si>
  <si>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</si>
  <si>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</si>
  <si>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</si>
  <si>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</si>
  <si>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</si>
  <si>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</si>
  <si>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</si>
  <si>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</si>
  <si>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</si>
  <si>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</si>
  <si>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</si>
  <si>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</si>
  <si>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</si>
  <si>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</si>
  <si>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</si>
  <si>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</si>
  <si>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</si>
  <si>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</si>
  <si>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</si>
  <si>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</si>
  <si>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</si>
  <si>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</si>
  <si>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</si>
  <si>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</si>
  <si>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</si>
  <si>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</si>
  <si>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</si>
  <si>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</si>
  <si>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</si>
  <si>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</si>
  <si>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</si>
  <si>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</si>
  <si>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</si>
  <si>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</si>
  <si>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</si>
  <si>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</si>
  <si>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</si>
  <si>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</si>
  <si>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</si>
  <si>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</si>
  <si>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</si>
  <si>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</si>
  <si>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</si>
  <si>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</si>
  <si>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</si>
  <si>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</si>
  <si>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</si>
  <si>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</si>
  <si>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</si>
  <si>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</si>
  <si>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</si>
  <si>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</si>
  <si>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</si>
  <si>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</si>
  <si>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</si>
  <si>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</si>
  <si>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</si>
  <si>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</si>
  <si>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</si>
  <si>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</si>
  <si>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</si>
  <si>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</si>
  <si>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</si>
  <si>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</si>
  <si>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</si>
  <si>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</si>
  <si>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</si>
  <si>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</si>
  <si>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</si>
  <si>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</si>
  <si>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</si>
  <si>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</si>
  <si>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</si>
  <si>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</si>
  <si>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</si>
  <si>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</si>
  <si>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</si>
  <si>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</si>
  <si>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</si>
  <si>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</si>
  <si>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</si>
  <si>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</si>
  <si>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</si>
  <si>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</si>
  <si>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</si>
  <si>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</si>
  <si>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</si>
  <si>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</si>
  <si>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</si>
  <si>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</si>
  <si>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</si>
  <si>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</si>
  <si>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</si>
  <si>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</si>
  <si>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</si>
  <si>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</si>
  <si>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</si>
  <si>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</si>
  <si>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</si>
  <si>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</si>
  <si>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</si>
  <si>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</si>
  <si>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</si>
  <si>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</si>
  <si>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</si>
  <si>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</si>
  <si>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</si>
  <si>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</si>
  <si>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</si>
  <si>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</si>
  <si>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</si>
  <si>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</si>
  <si>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</si>
  <si>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</si>
  <si>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</si>
  <si>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</si>
  <si>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</si>
  <si>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</si>
  <si>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</si>
  <si>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</si>
  <si>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</si>
  <si>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</si>
  <si>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</si>
  <si>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</si>
  <si>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</si>
  <si>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</si>
  <si>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</si>
  <si>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</si>
  <si>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</si>
  <si>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</si>
  <si>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</si>
  <si>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</si>
  <si>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</si>
  <si>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</si>
  <si>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</si>
  <si>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</si>
  <si>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</si>
  <si>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</si>
  <si>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</si>
  <si>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</si>
  <si>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</si>
  <si>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</si>
  <si>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</si>
  <si>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</si>
  <si>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</si>
  <si>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</si>
  <si>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</si>
  <si>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</si>
  <si>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</si>
  <si>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</si>
  <si>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</si>
  <si>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</si>
  <si>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</si>
  <si>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</si>
  <si>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</si>
  <si>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</si>
  <si>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</si>
  <si>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</si>
  <si>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</si>
  <si>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</si>
  <si>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</si>
  <si>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</si>
  <si>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</si>
  <si>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</si>
  <si>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</si>
  <si>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</si>
  <si>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</si>
  <si>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</si>
  <si>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</si>
  <si>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</si>
  <si>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</si>
  <si>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</si>
  <si>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</si>
  <si>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</si>
  <si>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</si>
  <si>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</si>
  <si>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</si>
  <si>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</si>
  <si>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</si>
  <si>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</si>
  <si>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</si>
  <si>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</si>
  <si>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</si>
  <si>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</si>
  <si>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</si>
  <si>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</si>
  <si>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</si>
  <si>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</si>
  <si>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</si>
  <si>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</si>
  <si>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</si>
  <si>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</si>
  <si>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</si>
  <si>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</si>
  <si>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</si>
  <si>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</si>
  <si>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</si>
  <si>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</si>
  <si>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</si>
  <si>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</si>
  <si>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</si>
  <si>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</si>
  <si>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</si>
  <si>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</si>
  <si>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</si>
  <si>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</si>
  <si>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</si>
  <si>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</si>
  <si>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</si>
  <si>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</si>
  <si>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</si>
  <si>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</si>
  <si>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</si>
  <si>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</si>
  <si>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</si>
  <si>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</si>
  <si>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</si>
  <si>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</si>
  <si>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</si>
  <si>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</si>
  <si>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</si>
  <si>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</si>
  <si>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</si>
  <si>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</si>
  <si>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</si>
  <si>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</si>
  <si>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</si>
  <si>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</si>
  <si>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</si>
  <si>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</si>
  <si>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</si>
  <si>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</si>
  <si>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</si>
  <si>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</si>
  <si>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</si>
  <si>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</si>
  <si>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</si>
  <si>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</si>
  <si>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</si>
  <si>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</si>
  <si>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</si>
  <si>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</si>
  <si>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</si>
  <si>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</si>
  <si>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</si>
  <si>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</si>
  <si>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</si>
  <si>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</si>
  <si>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</si>
  <si>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</si>
  <si>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</si>
  <si>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</si>
  <si>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</si>
  <si>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</si>
  <si>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</si>
  <si>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</si>
  <si>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</si>
  <si>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</si>
  <si>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</si>
  <si>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</si>
  <si>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</si>
  <si>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</si>
  <si>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</si>
  <si>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</si>
  <si>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</si>
  <si>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</si>
  <si>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</si>
  <si>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</si>
  <si>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</si>
  <si>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</si>
  <si>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</si>
  <si>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</si>
  <si>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</si>
  <si>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</si>
  <si>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</si>
  <si>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</si>
  <si>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</si>
  <si>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</si>
  <si>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</si>
  <si>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</si>
  <si>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</si>
  <si>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</si>
  <si>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</si>
  <si>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</si>
  <si>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</si>
  <si>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</si>
  <si>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</si>
  <si>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</si>
  <si>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</si>
  <si>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</si>
  <si>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</si>
  <si>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</si>
  <si>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</si>
  <si>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</si>
  <si>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</si>
  <si>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</si>
  <si>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</si>
  <si>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</si>
  <si>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</si>
  <si>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</si>
  <si>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</si>
  <si>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</si>
  <si>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</si>
  <si>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</si>
  <si>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</si>
  <si>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</si>
  <si>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</si>
  <si>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</si>
  <si>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</si>
  <si>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</si>
  <si>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</si>
  <si>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</si>
  <si>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</si>
  <si>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</si>
  <si>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</si>
  <si>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</si>
  <si>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</si>
  <si>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</si>
  <si>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</si>
  <si>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</si>
  <si>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</si>
  <si>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</si>
  <si>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</si>
  <si>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</si>
  <si>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</si>
  <si>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</si>
  <si>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</si>
  <si>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</si>
  <si>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</si>
  <si>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</si>
  <si>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</si>
  <si>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</si>
  <si>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</si>
  <si>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</si>
  <si>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</si>
  <si>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</si>
  <si>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</si>
  <si>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</si>
  <si>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</si>
  <si>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</si>
  <si>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</si>
  <si>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</si>
  <si>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</si>
  <si>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</si>
  <si>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</si>
  <si>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</si>
  <si>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</si>
  <si>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</si>
  <si>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</si>
  <si>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</si>
  <si>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</si>
  <si>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</si>
  <si>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</si>
  <si>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</si>
  <si>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</si>
  <si>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</si>
  <si>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</si>
  <si>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</si>
  <si>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</si>
  <si>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</si>
  <si>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</si>
  <si>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</si>
  <si>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</si>
  <si>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</si>
  <si>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</si>
  <si>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</si>
  <si>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</si>
  <si>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</si>
  <si>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</si>
  <si>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</si>
  <si>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</si>
  <si>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</si>
  <si>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</si>
  <si>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</si>
  <si>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</si>
  <si>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</si>
  <si>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</si>
  <si>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</si>
  <si>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</si>
  <si>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</si>
  <si>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</si>
  <si>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</si>
  <si>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</si>
  <si>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</si>
  <si>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</si>
  <si>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</si>
  <si>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</si>
  <si>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</si>
  <si>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</si>
  <si>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</si>
  <si>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</si>
  <si>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</si>
  <si>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</si>
  <si>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</si>
  <si>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</si>
  <si>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</si>
  <si>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</si>
  <si>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</si>
  <si>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</si>
  <si>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</si>
  <si>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</si>
  <si>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</si>
  <si>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</si>
  <si>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</si>
  <si>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</si>
  <si>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</si>
  <si>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</si>
  <si>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</si>
  <si>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</si>
  <si>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</si>
  <si>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</si>
  <si>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</si>
  <si>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</si>
  <si>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</si>
  <si>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</si>
  <si>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</si>
  <si>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</si>
  <si>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</si>
  <si>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</si>
  <si>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</si>
  <si>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</si>
  <si>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</si>
  <si>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</si>
  <si>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</si>
  <si>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</si>
  <si>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</si>
  <si>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</si>
  <si>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</si>
  <si>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</si>
  <si>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</si>
  <si>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</si>
  <si>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</si>
  <si>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</si>
  <si>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</si>
  <si>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</si>
  <si>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</si>
  <si>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</si>
  <si>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</si>
  <si>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</si>
  <si>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</si>
  <si>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</si>
  <si>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</si>
  <si>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</si>
  <si>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</si>
  <si>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</si>
  <si>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</si>
  <si>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</si>
  <si>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</si>
  <si>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</si>
  <si>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</si>
  <si>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</si>
  <si>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</si>
  <si>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</si>
  <si>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</si>
  <si>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</si>
  <si>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</si>
  <si>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</si>
  <si>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</si>
  <si>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</si>
  <si>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</si>
  <si>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</si>
  <si>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</si>
  <si>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</si>
  <si>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</si>
  <si>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</si>
  <si>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</si>
  <si>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</si>
  <si>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</si>
  <si>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</si>
  <si>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</si>
  <si>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</si>
  <si>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</si>
  <si>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</si>
  <si>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</si>
  <si>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</si>
  <si>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</si>
  <si>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</si>
  <si>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</si>
  <si>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</si>
  <si>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</si>
  <si>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</si>
  <si>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</si>
  <si>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</si>
  <si>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</si>
  <si>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</si>
  <si>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</si>
  <si>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</si>
  <si>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</si>
  <si>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</si>
  <si>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</si>
  <si>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</si>
  <si>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</si>
  <si>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</si>
  <si>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</si>
  <si>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</si>
  <si>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</si>
  <si>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</si>
  <si>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</si>
  <si>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</si>
  <si>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</si>
  <si>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</si>
  <si>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</si>
  <si>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</si>
  <si>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</si>
  <si>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</si>
  <si>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</si>
  <si>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</si>
  <si>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</si>
  <si>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</si>
  <si>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</si>
  <si>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</si>
  <si>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</si>
  <si>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</si>
  <si>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</si>
  <si>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</si>
  <si>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</si>
  <si>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</si>
  <si>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</si>
  <si>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</si>
  <si>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</si>
  <si>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</si>
  <si>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</si>
  <si>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</si>
  <si>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</si>
  <si>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</si>
  <si>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</si>
  <si>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</si>
  <si>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</si>
  <si>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</si>
  <si>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</si>
  <si>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</si>
  <si>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</si>
  <si>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</si>
  <si>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</si>
  <si>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</si>
  <si>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</si>
  <si>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</si>
  <si>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</si>
  <si>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</si>
  <si>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</si>
  <si>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</si>
  <si>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</si>
  <si>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</si>
  <si>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</si>
  <si>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</si>
  <si>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</si>
  <si>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</si>
  <si>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</si>
  <si>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</si>
  <si>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</si>
  <si>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</si>
  <si>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</si>
  <si>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</si>
  <si>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</si>
  <si>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</si>
  <si>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</si>
  <si>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</si>
  <si>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</si>
  <si>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</si>
  <si>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</si>
  <si>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</si>
  <si>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</si>
  <si>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</si>
  <si>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</si>
  <si>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</si>
  <si>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</si>
  <si>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</si>
  <si>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</si>
  <si>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</si>
  <si>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</si>
  <si>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</si>
  <si>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</si>
  <si>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</si>
  <si>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</si>
  <si>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</si>
  <si>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</si>
  <si>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</si>
  <si>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</si>
  <si>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</si>
  <si>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</si>
  <si>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</si>
  <si>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</si>
  <si>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</si>
  <si>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</si>
  <si>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</si>
  <si>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</si>
  <si>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</si>
  <si>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</si>
  <si>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</si>
  <si>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</si>
  <si>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</si>
  <si>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</si>
  <si>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</si>
  <si>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</si>
  <si>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</si>
  <si>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</si>
  <si>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</si>
  <si>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</si>
  <si>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</si>
  <si>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</si>
  <si>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</si>
  <si>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</si>
  <si>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</si>
  <si>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</si>
  <si>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</si>
  <si>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</si>
  <si>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</si>
  <si>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</si>
  <si>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</si>
  <si>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</si>
  <si>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</si>
  <si>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</si>
  <si>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</si>
  <si>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</si>
  <si>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</si>
  <si>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</si>
  <si>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</si>
  <si>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</si>
  <si>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</si>
  <si>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</si>
  <si>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</si>
  <si>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</si>
  <si>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</si>
  <si>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</si>
  <si>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</si>
  <si>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</si>
  <si>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</si>
  <si>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</si>
  <si>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</si>
  <si>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</si>
  <si>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</si>
  <si>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</si>
  <si>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</si>
  <si>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</si>
  <si>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</si>
  <si>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</si>
  <si>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</si>
  <si>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</si>
  <si>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</si>
  <si>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</si>
  <si>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</si>
  <si>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</si>
  <si>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</si>
  <si>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</si>
  <si>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</si>
  <si>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</si>
  <si>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</si>
  <si>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</si>
  <si>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</si>
  <si>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</si>
  <si>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</si>
  <si>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</si>
  <si>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</si>
  <si>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</si>
  <si>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</si>
  <si>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</si>
  <si>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</si>
  <si>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</si>
  <si>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</si>
  <si>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</si>
  <si>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</si>
  <si>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</si>
  <si>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</si>
  <si>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</si>
  <si>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</si>
  <si>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</si>
  <si>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</si>
  <si>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</si>
  <si>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</si>
  <si>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</si>
  <si>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</si>
  <si>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</si>
  <si>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</si>
  <si>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</si>
  <si>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</si>
  <si>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</si>
  <si>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</si>
  <si>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</si>
  <si>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</si>
  <si>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</si>
  <si>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</si>
  <si>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</si>
  <si>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</si>
  <si>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</si>
  <si>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</si>
  <si>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</si>
  <si>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</si>
  <si>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</si>
  <si>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</si>
  <si>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</si>
  <si>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</si>
  <si>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</si>
  <si>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</si>
  <si>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</si>
  <si>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</si>
  <si>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</si>
  <si>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</si>
  <si>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</si>
  <si>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</si>
  <si>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</si>
  <si>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</si>
  <si>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</si>
  <si>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</si>
  <si>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</si>
  <si>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</si>
  <si>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</si>
  <si>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</si>
  <si>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</si>
  <si>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</si>
  <si>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</si>
  <si>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</si>
  <si>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</si>
  <si>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</si>
  <si>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</si>
  <si>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</si>
  <si>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</si>
  <si>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</si>
  <si>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</si>
  <si>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</si>
  <si>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</si>
  <si>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</si>
  <si>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</si>
  <si>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</si>
  <si>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</si>
  <si>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</si>
  <si>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</si>
  <si>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</si>
  <si>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</si>
  <si>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</si>
  <si>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</si>
  <si>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</si>
  <si>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</si>
  <si>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</si>
  <si>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</si>
  <si>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</si>
  <si>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</si>
  <si>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</si>
  <si>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</si>
  <si>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</si>
  <si>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</si>
  <si>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</si>
  <si>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</si>
  <si>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</si>
  <si>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</si>
  <si>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</si>
  <si>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</si>
  <si>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</si>
  <si>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</si>
  <si>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</si>
  <si>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</si>
  <si>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</si>
  <si>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</si>
  <si>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</si>
  <si>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</si>
  <si>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</si>
  <si>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</si>
  <si>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</si>
  <si>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</si>
  <si>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</si>
  <si>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</si>
  <si>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</si>
  <si>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</si>
  <si>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</si>
  <si>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</si>
  <si>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</si>
  <si>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</si>
  <si>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</si>
  <si>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</si>
  <si>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</si>
  <si>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</si>
  <si>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</si>
  <si>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</si>
  <si>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</si>
  <si>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</si>
  <si>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</si>
  <si>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</si>
  <si>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</si>
  <si>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</si>
  <si>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</si>
  <si>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</si>
  <si>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</si>
  <si>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</si>
  <si>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</si>
  <si>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</si>
  <si>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</si>
  <si>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</si>
  <si>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</si>
  <si>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</si>
  <si>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</si>
  <si>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</si>
  <si>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</si>
  <si>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</si>
  <si>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</si>
  <si>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</si>
  <si>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</si>
  <si>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</si>
  <si>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</si>
  <si>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</si>
  <si>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</si>
  <si>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</si>
  <si>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</si>
  <si>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</si>
  <si>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</si>
  <si>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</si>
  <si>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</si>
  <si>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</si>
  <si>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</si>
  <si>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</si>
  <si>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</si>
  <si>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</si>
  <si>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</si>
  <si>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</si>
  <si>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</si>
  <si>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</si>
  <si>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</si>
  <si>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</si>
  <si>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</si>
  <si>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</si>
  <si>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</si>
  <si>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</si>
  <si>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</si>
  <si>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</si>
  <si>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</si>
  <si>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</si>
  <si>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</si>
  <si>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</si>
  <si>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</si>
  <si>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</si>
  <si>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</si>
  <si>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</si>
  <si>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</si>
  <si>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</si>
  <si>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</si>
  <si>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</si>
  <si>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</si>
  <si>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</si>
  <si>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</si>
  <si>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</si>
  <si>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</si>
  <si>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</si>
  <si>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</si>
  <si>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</si>
  <si>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</si>
  <si>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</si>
  <si>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</si>
  <si>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</si>
  <si>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</si>
  <si>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</si>
  <si>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</si>
  <si>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</si>
  <si>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</si>
  <si>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</si>
  <si>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</si>
  <si>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</si>
  <si>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</si>
  <si>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</si>
  <si>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</si>
  <si>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</si>
  <si>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</si>
  <si>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</si>
  <si>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</si>
  <si>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</si>
  <si>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</si>
  <si>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</si>
  <si>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</si>
  <si>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</si>
  <si>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</si>
  <si>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</si>
  <si>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</si>
  <si>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</si>
  <si>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</si>
  <si>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</si>
  <si>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</si>
  <si>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</si>
  <si>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</si>
  <si>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</si>
  <si>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</si>
  <si>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</si>
  <si>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</si>
  <si>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</si>
  <si>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</si>
  <si>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</si>
  <si>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</si>
  <si>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</si>
  <si>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</si>
  <si>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</si>
  <si>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</si>
  <si>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</si>
  <si>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</si>
  <si>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</si>
  <si>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</si>
  <si>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</si>
  <si>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</si>
  <si>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</si>
  <si>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</si>
  <si>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</si>
  <si>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</si>
  <si>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</si>
  <si>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</si>
  <si>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</si>
  <si>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</si>
  <si>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</si>
  <si>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</si>
  <si>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</si>
  <si>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</si>
  <si>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</si>
  <si>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</si>
  <si>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</si>
  <si>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</si>
  <si>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</si>
  <si>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</si>
  <si>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</si>
  <si>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</si>
  <si>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</si>
  <si>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</si>
  <si>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</si>
  <si>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</si>
  <si>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</si>
  <si>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</si>
  <si>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</si>
  <si>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</si>
  <si>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</si>
  <si>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</si>
  <si>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</si>
  <si>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</si>
  <si>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</si>
  <si>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</si>
  <si>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</si>
  <si>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</si>
  <si>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</si>
  <si>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</si>
  <si>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</si>
  <si>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</si>
  <si>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</si>
  <si>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</si>
  <si>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</si>
  <si>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</si>
  <si>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</si>
  <si>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</si>
  <si>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</si>
  <si>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</si>
  <si>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</si>
  <si>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</si>
  <si>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</si>
  <si>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</si>
  <si>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</si>
  <si>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</si>
  <si>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</si>
  <si>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</si>
  <si>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</si>
  <si>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</si>
  <si>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</si>
  <si>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</si>
  <si>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</si>
  <si>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</si>
  <si>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</si>
  <si>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</si>
  <si>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</si>
  <si>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</si>
  <si>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</si>
  <si>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</si>
  <si>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</si>
  <si>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</si>
  <si>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</si>
  <si>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</si>
  <si>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</si>
  <si>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</si>
  <si>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</si>
  <si>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</si>
  <si>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</si>
  <si>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</si>
  <si>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</si>
  <si>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</si>
  <si>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</si>
  <si>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</si>
  <si>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</si>
  <si>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</si>
  <si>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</si>
  <si>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</si>
  <si>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</si>
  <si>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</si>
  <si>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</si>
  <si>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</si>
  <si>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</si>
  <si>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</si>
  <si>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</si>
  <si>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</si>
  <si>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</si>
  <si>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</si>
  <si>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</si>
  <si>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</si>
  <si>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</si>
  <si>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</si>
  <si>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</si>
  <si>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</si>
  <si>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</si>
  <si>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</si>
  <si>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</si>
  <si>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</si>
  <si>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</si>
  <si>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</si>
  <si>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</si>
  <si>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</si>
  <si>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</si>
  <si>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</si>
  <si>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</si>
  <si>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</si>
  <si>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</si>
  <si>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</si>
  <si>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</si>
  <si>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</si>
  <si>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</si>
  <si>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</si>
  <si>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</si>
  <si>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</si>
  <si>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</si>
  <si>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</si>
  <si>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</si>
  <si>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</si>
  <si>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</si>
  <si>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</si>
  <si>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</si>
  <si>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</si>
  <si>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</si>
  <si>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</si>
  <si>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</si>
  <si>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</si>
  <si>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</si>
  <si>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</si>
  <si>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</si>
  <si>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</si>
  <si>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</si>
  <si>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</si>
  <si>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</si>
  <si>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</si>
  <si>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</si>
  <si>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</si>
  <si>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</si>
  <si>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</si>
  <si>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</si>
  <si>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</si>
  <si>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</si>
  <si>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</si>
  <si>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</si>
  <si>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</si>
  <si>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</si>
  <si>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</si>
  <si>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</si>
  <si>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</si>
  <si>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</si>
  <si>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</si>
  <si>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</si>
  <si>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</si>
  <si>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</si>
  <si>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</si>
  <si>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</si>
  <si>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</si>
  <si>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</si>
  <si>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</si>
  <si>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</si>
  <si>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</si>
  <si>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</si>
  <si>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</si>
  <si>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</si>
  <si>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</si>
  <si>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</si>
  <si>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</si>
  <si>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</si>
  <si>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</si>
  <si>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</si>
  <si>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</si>
  <si>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</si>
  <si>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</si>
  <si>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</si>
  <si>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</si>
  <si>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</si>
  <si>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</si>
  <si>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</si>
  <si>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</si>
  <si>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</si>
  <si>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</si>
  <si>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</si>
  <si>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</si>
  <si>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</si>
  <si>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</si>
  <si>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</si>
  <si>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</si>
  <si>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</si>
  <si>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</si>
  <si>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</si>
  <si>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</si>
  <si>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</si>
  <si>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</si>
  <si>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</si>
  <si>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</si>
  <si>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</si>
  <si>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</si>
  <si>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</si>
  <si>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</si>
  <si>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</si>
  <si>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</si>
  <si>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</si>
  <si>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</si>
  <si>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</si>
  <si>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</si>
  <si>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</si>
  <si>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</si>
  <si>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</si>
  <si>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</si>
  <si>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</si>
  <si>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</si>
  <si>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</si>
  <si>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</si>
  <si>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</si>
  <si>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</si>
  <si>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</si>
  <si>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</si>
  <si>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</si>
  <si>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</si>
  <si>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</si>
  <si>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</si>
  <si>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</si>
  <si>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</si>
  <si>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</si>
  <si>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</si>
  <si>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</si>
  <si>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</si>
  <si>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</si>
  <si>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</si>
  <si>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</si>
  <si>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</si>
  <si>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</si>
  <si>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</si>
  <si>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</si>
  <si>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</si>
  <si>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</si>
  <si>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</si>
  <si>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</si>
  <si>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</si>
  <si>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</si>
  <si>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</si>
  <si>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</si>
  <si>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</si>
  <si>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</si>
  <si>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</si>
  <si>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</si>
  <si>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</si>
  <si>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</si>
  <si>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</si>
  <si>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</si>
  <si>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</si>
  <si>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</si>
  <si>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</si>
  <si>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</si>
  <si>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</si>
  <si>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</si>
  <si>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</si>
  <si>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</si>
  <si>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</si>
  <si>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</si>
  <si>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</si>
  <si>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</si>
  <si>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</si>
  <si>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</si>
  <si>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</si>
  <si>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</si>
  <si>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</si>
  <si>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</si>
  <si>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</si>
  <si>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</si>
  <si>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</si>
  <si>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</si>
  <si>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</si>
  <si>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</si>
  <si>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</si>
  <si>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</si>
  <si>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</si>
  <si>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</si>
  <si>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</si>
  <si>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</si>
  <si>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</si>
  <si>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</si>
  <si>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</si>
  <si>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</si>
  <si>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</si>
  <si>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</si>
  <si>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</si>
  <si>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</si>
  <si>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</si>
  <si>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</si>
  <si>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</si>
  <si>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</si>
  <si>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</si>
  <si>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</si>
  <si>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</si>
  <si>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</si>
  <si>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</si>
  <si>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</si>
  <si>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</si>
  <si>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</si>
  <si>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</si>
  <si>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</si>
  <si>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</si>
  <si>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</si>
  <si>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</si>
  <si>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</si>
  <si>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</si>
  <si>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</si>
  <si>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</si>
  <si>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</si>
  <si>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</si>
  <si>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</si>
  <si>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</si>
  <si>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</si>
  <si>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</si>
  <si>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</si>
  <si>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</si>
  <si>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</si>
  <si>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</si>
  <si>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</si>
  <si>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</si>
  <si>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</si>
  <si>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</si>
  <si>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</si>
  <si>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</si>
  <si>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</si>
  <si>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</si>
  <si>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</si>
  <si>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</si>
  <si>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</si>
  <si>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</si>
  <si>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</si>
  <si>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</si>
  <si>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</si>
  <si>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</si>
  <si>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</si>
  <si>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</si>
  <si>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</si>
  <si>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</si>
  <si>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</si>
  <si>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</si>
  <si>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</si>
  <si>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</si>
  <si>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</si>
  <si>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</si>
  <si>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</si>
  <si>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</si>
  <si>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</si>
  <si>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</si>
  <si>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</si>
  <si>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</si>
  <si>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</si>
  <si>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</si>
  <si>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</si>
  <si>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</si>
  <si>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</si>
  <si>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</si>
  <si>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</si>
  <si>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</si>
  <si>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</si>
  <si>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</si>
  <si>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</si>
  <si>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</si>
  <si>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</si>
  <si>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</si>
  <si>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</si>
  <si>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</si>
  <si>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</si>
  <si>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</si>
  <si>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</si>
  <si>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</si>
  <si>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</si>
  <si>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</si>
  <si>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</si>
  <si>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</si>
  <si>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</si>
  <si>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</si>
  <si>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</si>
  <si>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</si>
  <si>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</si>
  <si>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</si>
  <si>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</si>
  <si>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</si>
  <si>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</si>
  <si>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</si>
  <si>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</si>
  <si>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</si>
  <si>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</si>
  <si>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</si>
  <si>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</si>
  <si>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</si>
  <si>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</si>
  <si>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</si>
  <si>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3. Кардиологија и интервентна радиологија</t>
  </si>
  <si>
    <t>11. Урологија и нефрологија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</si>
  <si>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</si>
  <si>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</si>
  <si>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</si>
  <si>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</si>
  <si>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</si>
  <si>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</si>
  <si>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</si>
  <si>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</si>
  <si>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</si>
  <si>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</si>
  <si>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</si>
  <si>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</si>
  <si>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</si>
  <si>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Лекови са посебним режимом издавања (Лекови са Ц листе)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</si>
  <si>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</si>
  <si>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</si>
  <si>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</si>
  <si>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</si>
  <si>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</si>
  <si>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</si>
  <si>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</si>
  <si>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</si>
  <si>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</si>
  <si>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</si>
  <si>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</si>
  <si>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</si>
  <si>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</si>
  <si>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</si>
  <si>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</si>
  <si>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</si>
  <si>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</si>
  <si>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</si>
  <si>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</si>
  <si>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</si>
  <si>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</si>
  <si>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</si>
  <si>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</si>
  <si>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</si>
  <si>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</si>
  <si>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</si>
  <si>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</si>
  <si>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</si>
  <si>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</si>
  <si>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</si>
  <si>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</si>
  <si>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</si>
  <si>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</si>
  <si>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</si>
  <si>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</si>
  <si>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</si>
  <si>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</si>
  <si>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</si>
  <si>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</si>
  <si>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</si>
  <si>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</si>
  <si>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</si>
  <si>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</si>
  <si>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</si>
  <si>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</si>
  <si>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</si>
  <si>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10. </t>
  </si>
  <si>
    <t xml:space="preserve">Табела 11. </t>
  </si>
  <si>
    <t>Табела 12.</t>
  </si>
  <si>
    <t>Табела 13.</t>
  </si>
  <si>
    <t xml:space="preserve">Табела 14. </t>
  </si>
  <si>
    <t>Табела 15.</t>
  </si>
  <si>
    <t>Табела 16.</t>
  </si>
  <si>
    <t>Табела 17.</t>
  </si>
  <si>
    <t>Табела 18.</t>
  </si>
  <si>
    <t>Табела 19.</t>
  </si>
  <si>
    <t>Табела 20.</t>
  </si>
  <si>
    <t>Табела 21.</t>
  </si>
  <si>
    <t>Извршено у 2019.</t>
  </si>
  <si>
    <t>Број пацијената са листе чекања којима је урађена  процедура/интервенција 2019.</t>
  </si>
  <si>
    <t>Укупан број свих пацијената којима је урађена интервенција/процедура у ЗУ 2019.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</si>
  <si>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</si>
  <si>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</si>
  <si>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</si>
  <si>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</si>
  <si>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</si>
  <si>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</si>
  <si>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</si>
  <si>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</si>
  <si>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</si>
  <si>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</si>
  <si>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</si>
  <si>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</si>
  <si>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</si>
  <si>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</si>
  <si>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</si>
  <si>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</si>
  <si>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</si>
  <si>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</si>
  <si>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</si>
  <si>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</si>
  <si>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</si>
  <si>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</si>
  <si>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</si>
  <si>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</si>
  <si>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</si>
  <si>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</si>
  <si>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</si>
  <si>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План за 2022.</t>
  </si>
  <si>
    <t>Планиран укупан број процедура за које се воде листе чекања за 2022.</t>
  </si>
  <si>
    <t>Планиран број процедура за пацијенте који су на листи чекања за 2022.</t>
  </si>
  <si>
    <t xml:space="preserve">Укупан број пацијената на листи чекања на дан 31.12.2021. </t>
  </si>
  <si>
    <t>Број нових пацијената на листи чекања у 2021.</t>
  </si>
  <si>
    <t>Просечна дужина чекања у данима 2021.</t>
  </si>
  <si>
    <t>ЗА 2022. ГОДИНУ</t>
  </si>
  <si>
    <t>СЛУЖБА ФИЗИКАЛНЕ МЕДИЦИНЕ И РЕХАБИЛИТАЦИЈЕ</t>
  </si>
  <si>
    <t>одељење за непокретне пацијенте</t>
  </si>
  <si>
    <t>одељење за полупокретне пацијенте</t>
  </si>
  <si>
    <t>одељење за покретне пацијенте</t>
  </si>
  <si>
    <t>одељење за онкохематолошку рехабилитацију</t>
  </si>
  <si>
    <t>Административна служба</t>
  </si>
  <si>
    <t>Техничка служба</t>
  </si>
  <si>
    <t>СЛУЖБА ЗА ФИЗИКАЛНУ</t>
  </si>
  <si>
    <t>МЕДИЦИНУ И</t>
  </si>
  <si>
    <t>РЕХАБИЛИТАЦИЈУ</t>
  </si>
  <si>
    <t>непокрет</t>
  </si>
  <si>
    <t>полу покр</t>
  </si>
  <si>
    <t>покретни</t>
  </si>
  <si>
    <t>онко хем</t>
  </si>
  <si>
    <t>СЛУЖБА ЗА ФИЗИКАЛНУ МЕДИЦИНУ И РЕХАБ.</t>
  </si>
  <si>
    <t>одељење за непокретне пац.</t>
  </si>
  <si>
    <t>одељење за онко. хем.</t>
  </si>
  <si>
    <t>Специјалистички преглед физијазра</t>
  </si>
  <si>
    <t>Специјалистички преглед физијатра-контрол.</t>
  </si>
  <si>
    <t>Консултативни преглед физијатра</t>
  </si>
  <si>
    <t>Специјалистички преглед интернисте</t>
  </si>
  <si>
    <t>Специјалистички преглед интернисте-контр.</t>
  </si>
  <si>
    <t>Консултативни преглед интернисте</t>
  </si>
  <si>
    <t>** Прегледи стационарних пацијената се не фактуришу посебно већ улазе у цену БО дана</t>
  </si>
  <si>
    <t>Мерење обима покрета зглобова</t>
  </si>
  <si>
    <t>Електростимулација</t>
  </si>
  <si>
    <t>Интерферентне струје</t>
  </si>
  <si>
    <t>Електрофореза лекова</t>
  </si>
  <si>
    <t>Стабилна галванизација</t>
  </si>
  <si>
    <t>Дијадинамичке струје</t>
  </si>
  <si>
    <t>Краткоталасна дијатермија</t>
  </si>
  <si>
    <t>92178-00</t>
  </si>
  <si>
    <t>Терапија топлотом( инфраруж,ултравиолет )</t>
  </si>
  <si>
    <t>96154-00</t>
  </si>
  <si>
    <t>Терапијски ултразвук</t>
  </si>
  <si>
    <t>Субаквални ултразвук</t>
  </si>
  <si>
    <t>Сонофореза</t>
  </si>
  <si>
    <t>Електромагнетно поље</t>
  </si>
  <si>
    <t>Вакусак</t>
  </si>
  <si>
    <t>Васкулатор</t>
  </si>
  <si>
    <t>Вибромасажа</t>
  </si>
  <si>
    <t>Ласер по акупунктурним тачкама</t>
  </si>
  <si>
    <t>Хидро-кинези терапија</t>
  </si>
  <si>
    <t>Подводна масажа</t>
  </si>
  <si>
    <t>Апликација парафина по сегменту</t>
  </si>
  <si>
    <t>22065-00</t>
  </si>
  <si>
    <t>Терапија хладноћом (крио терапија)</t>
  </si>
  <si>
    <t>96131-00</t>
  </si>
  <si>
    <t>Увежбавање вештина у активностима повезаним са премештањем(постуралне вежбе)</t>
  </si>
  <si>
    <t>Позиционирање</t>
  </si>
  <si>
    <t>Вежбе хода по равном</t>
  </si>
  <si>
    <t>Терапија мишића леђа или врата вежбањем ( вежбе за Ц,ЛС и сколиозу)</t>
  </si>
  <si>
    <t>96130-00</t>
  </si>
  <si>
    <t>Вертикализација</t>
  </si>
  <si>
    <t>96112-00</t>
  </si>
  <si>
    <t>Увежбавање вештина у активностима повезаних са сензорном или сензомоторном функцијом( ход и баланс)</t>
  </si>
  <si>
    <t>96142-00</t>
  </si>
  <si>
    <t>Увежбавање коришћења уређаја или опреме за помоћ(штаке,колица,штап,ходалица</t>
  </si>
  <si>
    <t>Активне вежбе са помагалима</t>
  </si>
  <si>
    <t>Вежбе по Аллан Бургеру</t>
  </si>
  <si>
    <t>Корективне вежбе пред огледалом</t>
  </si>
  <si>
    <t>Обука заштитним покретима и положајима тела код дископатичара</t>
  </si>
  <si>
    <t>Вежбе за реуматоидни артритис</t>
  </si>
  <si>
    <t>Вежбе за М.Behterew</t>
  </si>
  <si>
    <t>96138-00</t>
  </si>
  <si>
    <t>Вежбе дисања код респираторних болести</t>
  </si>
  <si>
    <t>Терапија мишића стопала, ножног зглоба или зглобова прстију вежбањем</t>
  </si>
  <si>
    <t>Активне сегментне вежбе са отпором</t>
  </si>
  <si>
    <t>50115-00</t>
  </si>
  <si>
    <t>Манипулацја/мобилизација зглобова (потпомогнуте вежбе)</t>
  </si>
  <si>
    <t>Пасивне сегментне вежбе</t>
  </si>
  <si>
    <t>Индивидуални рад са децом(јувенилни артритис, церебрала и сл)</t>
  </si>
  <si>
    <t>Функционална радна терапија</t>
  </si>
  <si>
    <t>Пребацивање доминантног на неоштећени сегмент</t>
  </si>
  <si>
    <t>Вежбе пацијената  са параплегијом и хемиплегијом</t>
  </si>
  <si>
    <t>Радна терапија код ментално ретардираних особа</t>
  </si>
  <si>
    <t>9550-02</t>
  </si>
  <si>
    <t>Удружене здравствене процедуре,радна терапија(окупациона рт.)</t>
  </si>
  <si>
    <t>Ручна масажа</t>
  </si>
  <si>
    <t>Мануелна лимфна дренажа</t>
  </si>
  <si>
    <t>Мишићни тест</t>
  </si>
  <si>
    <t>Релаксација</t>
  </si>
  <si>
    <t>Вежбе за јачање грудне мускулатуре</t>
  </si>
  <si>
    <t>Вежбе за абдоминално дисање</t>
  </si>
  <si>
    <t>Доње костално дисање</t>
  </si>
  <si>
    <t>96119-00</t>
  </si>
  <si>
    <t>Терпија грудних или трбушних мишића вежбањем</t>
  </si>
  <si>
    <t>U81880-00</t>
  </si>
  <si>
    <t>Биоптрон лампа</t>
  </si>
  <si>
    <t>96157-00</t>
  </si>
  <si>
    <t>Дренажа респираторног система без инцизије 8перкусија)</t>
  </si>
  <si>
    <t>Вежбе на справама или ергобицикл</t>
  </si>
  <si>
    <t>Ход по равном</t>
  </si>
  <si>
    <t>Вежбе код деформитета кичм.стуба код деце</t>
  </si>
  <si>
    <t>Терапија целог тела вежбањем</t>
  </si>
  <si>
    <t>ЕКГ</t>
  </si>
  <si>
    <t>Спирометрија</t>
  </si>
  <si>
    <t>Интервенције*</t>
  </si>
  <si>
    <t xml:space="preserve">***У 2016. години планирано је увођење нове врсте услуге ( хидрогалванска када ) за лечење физијатријских </t>
  </si>
  <si>
    <t>пацијената, за шта је добијено решење од Министарства здравља на основу одобрења Комисије за процену</t>
  </si>
  <si>
    <t xml:space="preserve"> и увођење нових здравствених технологија.</t>
  </si>
  <si>
    <t>*** Услуге пружене стационарним пацијентима улазе у цену БО дана, не фактуришу се посебно.</t>
  </si>
  <si>
    <t>L000018</t>
  </si>
  <si>
    <t>Узорковање крви( микроузорковање )</t>
  </si>
  <si>
    <t>L014183</t>
  </si>
  <si>
    <t>Одређивање броја тромбоцита ( Tr ) у крви</t>
  </si>
  <si>
    <t>L014118</t>
  </si>
  <si>
    <t>Леукоцитна формула ручно</t>
  </si>
  <si>
    <t>Припрема трајног препарата</t>
  </si>
  <si>
    <t>L014175</t>
  </si>
  <si>
    <t>Одређивање броја ретикулоцита у крви-мик</t>
  </si>
  <si>
    <t>L014209</t>
  </si>
  <si>
    <t>Седиментација еритроцита ( SE )</t>
  </si>
  <si>
    <t>L014092</t>
  </si>
  <si>
    <t>Еритроцити компијутерски</t>
  </si>
  <si>
    <t>Леукоцити компијутерски</t>
  </si>
  <si>
    <t>Леукоцитна формула компијутерски</t>
  </si>
  <si>
    <t>Тромбоцити компијутерски</t>
  </si>
  <si>
    <t>Хемоглобин компијутерски</t>
  </si>
  <si>
    <t>Хематокрит компијутерски</t>
  </si>
  <si>
    <t>MCV</t>
  </si>
  <si>
    <t>MCH</t>
  </si>
  <si>
    <t>MCHC</t>
  </si>
  <si>
    <t>RDW</t>
  </si>
  <si>
    <t>L015214</t>
  </si>
  <si>
    <t>Tромботест у плазми или крви</t>
  </si>
  <si>
    <t>L000026</t>
  </si>
  <si>
    <t>Узорковање крви( венепункција )</t>
  </si>
  <si>
    <t>L001057</t>
  </si>
  <si>
    <t>Аланин аминотрансфераза (ALT) у серуму-спект.</t>
  </si>
  <si>
    <t>L001198</t>
  </si>
  <si>
    <t>Алфа амилаза у серуму</t>
  </si>
  <si>
    <t>L001255</t>
  </si>
  <si>
    <t>Алкална фосфатаза (ALP) у серуму-спектроф.</t>
  </si>
  <si>
    <t>L001651</t>
  </si>
  <si>
    <t>Аспартат аминотрансфераза (AST) у серуму-спект.</t>
  </si>
  <si>
    <t>L001891</t>
  </si>
  <si>
    <t>Билирубин (директни) у серуму-спектрофотом.</t>
  </si>
  <si>
    <t>L001917</t>
  </si>
  <si>
    <t>Билирубин (укупни) у серуму-спектрофотом.</t>
  </si>
  <si>
    <t>L002543</t>
  </si>
  <si>
    <t>Гама-глутамил трансфераза (gama-GT) у серуму-сп.</t>
  </si>
  <si>
    <t>L002618</t>
  </si>
  <si>
    <t>Глукоза у серуму - спектрофотометрија</t>
  </si>
  <si>
    <t>L002667</t>
  </si>
  <si>
    <t>Гвожђе у серуму</t>
  </si>
  <si>
    <t>L002816</t>
  </si>
  <si>
    <t>Холестерол ( укупни ) у серуму-спектрофотом.</t>
  </si>
  <si>
    <t>L003798</t>
  </si>
  <si>
    <t>Калијум у серуму-пламени фотометар</t>
  </si>
  <si>
    <t>L004234</t>
  </si>
  <si>
    <t>Креатин киназа (CK )у серуму-спектрофотометрија</t>
  </si>
  <si>
    <t>L004242</t>
  </si>
  <si>
    <t>Kреатин киназа CK-MB у серуму</t>
  </si>
  <si>
    <t>L004325</t>
  </si>
  <si>
    <t>Креатинину серуму-ензимском методом</t>
  </si>
  <si>
    <t>L004416</t>
  </si>
  <si>
    <t>Лактат дехидрогеназа (LDH) у серуму-спектроф.</t>
  </si>
  <si>
    <t>L004812</t>
  </si>
  <si>
    <t>Мокраћна киселина у серуму-спектрофотометрија</t>
  </si>
  <si>
    <t>L004853</t>
  </si>
  <si>
    <t>Натријум у серуму-пламени фотометар</t>
  </si>
  <si>
    <t>L005439</t>
  </si>
  <si>
    <t>Протеини (укупни) у серуму-спектрофотометрија</t>
  </si>
  <si>
    <t>L005843</t>
  </si>
  <si>
    <t>TIBC(укупни капацитет везивања гвожђа) у серуму</t>
  </si>
  <si>
    <t>L006072</t>
  </si>
  <si>
    <t>Триглицериди у серуму-спектрофотометрија</t>
  </si>
  <si>
    <t>L006239</t>
  </si>
  <si>
    <t>UIBC(незасићени капацитет везивања гвожђа) у сер.</t>
  </si>
  <si>
    <t>L006254</t>
  </si>
  <si>
    <t>Уреа у серуму-спектрофотометрија</t>
  </si>
  <si>
    <t>L002055</t>
  </si>
  <si>
    <t>ЦРП турбидимеријски</t>
  </si>
  <si>
    <t>L000034</t>
  </si>
  <si>
    <t>Узорковање других биолошких материјала у лаб.</t>
  </si>
  <si>
    <t>L009456</t>
  </si>
  <si>
    <t>Протеини у урину-сулфосалицилна киселина</t>
  </si>
  <si>
    <t>L009472</t>
  </si>
  <si>
    <t>Седимент урина</t>
  </si>
  <si>
    <t>L008979</t>
  </si>
  <si>
    <t>Целокупан преглад урина ручно</t>
  </si>
  <si>
    <t>***Лабораторијске услуге пружене стационарним пацијентима улазе у цену БО дана, не фактуришу се посебно.</t>
  </si>
  <si>
    <t>L002089</t>
  </si>
  <si>
    <t>ЦРП турбидиметријски</t>
  </si>
  <si>
    <t>*07219750</t>
  </si>
  <si>
    <t>Број исписаних болесника 2022.</t>
  </si>
  <si>
    <t>01.01.2023.</t>
  </si>
  <si>
    <t>Број бо  дана 2022.</t>
  </si>
  <si>
    <t>Просечна дневна заузетост постеља у 2022. (%)</t>
  </si>
  <si>
    <t>Извршено у 2022.</t>
  </si>
  <si>
    <t>План за 2023.</t>
  </si>
  <si>
    <t>96120-00</t>
  </si>
  <si>
    <t>96128-00</t>
  </si>
  <si>
    <t>Терапија мишића стопаала, ножног зглоба и зглоб...</t>
  </si>
  <si>
    <t>96129-00</t>
  </si>
  <si>
    <t>Вежбе дисања у лечењу болести респираторног тракта</t>
  </si>
  <si>
    <t>250016-00</t>
  </si>
  <si>
    <t xml:space="preserve">*Треба нагласити да је  , обзиром да је попуњавање наших капацитета везано за рад ортопедских одељења, наша Установе имала </t>
  </si>
  <si>
    <t xml:space="preserve">проблем у том погледу током првог полугодишта, јер поменута ортопедска одељења нису радила пуним капацитетом, поготово у домену </t>
  </si>
  <si>
    <t>хладног програма (највише оперисане трауме), што је условило смањен број пацијената који су упућивани у нашу у Утанову.</t>
  </si>
  <si>
    <t xml:space="preserve">У другој половини године ситуација везана за попуњавање капацитета се прилично нормализовала. Такође је битно нагласити да је </t>
  </si>
  <si>
    <t>реално извршење у новембру и децембру сигурно веће од пројектованог.</t>
  </si>
  <si>
    <t>Превенција и контрола болничких инфекција</t>
  </si>
  <si>
    <t>ЗДРАВСТВЕНЕ УСЛУГЕ КОЈЕ СЕ ОБЕЗБЕЂУЈУ ИЗ СРЕДСТАВА ОБАВЕЗНОГ ЗДРАВСТВЕНОГ ОСИГУРАЊА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</si>
</sst>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)@"/>
    <numFmt numFmtId="166" formatCode="0;0;;@"/>
  </numFmts>
  <fonts count="80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</font>
    <font>
      <sz val="11"/>
      <name val="HelveticaPlain"/>
    </font>
    <font>
      <i/>
      <sz val="11"/>
      <name val="Arial"/>
      <family val="2"/>
      <charset val="238"/>
    </font>
    <font>
      <sz val="12"/>
      <name val="CHelvPlain"/>
    </font>
    <font>
      <sz val="12"/>
      <name val="HelveticaCir"/>
      <family val="2"/>
    </font>
    <font>
      <sz val="12"/>
      <name val="Arial"/>
      <family val="2"/>
      <charset val="238"/>
    </font>
    <font>
      <sz val="10"/>
      <name val="Arial"/>
      <charset val="134"/>
    </font>
    <font>
      <sz val="11"/>
      <name val="Arial"/>
      <charset val="134"/>
    </font>
    <font>
      <b/>
      <sz val="11"/>
      <name val="HelveticaPlain"/>
    </font>
    <font>
      <sz val="12"/>
      <name val="HelveticaPlain"/>
    </font>
    <font>
      <b/>
      <sz val="12"/>
      <name val="HelveticaPlain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indexed="44"/>
      </left>
      <right/>
      <top style="thin">
        <color theme="3" tint="0.59996337778862885"/>
      </top>
      <bottom style="thin">
        <color indexed="44"/>
      </bottom>
      <diagonal/>
    </border>
    <border>
      <left/>
      <right/>
      <top style="thin">
        <color theme="3" tint="0.59996337778862885"/>
      </top>
      <bottom style="thin">
        <color indexed="44"/>
      </bottom>
      <diagonal/>
    </border>
  </borders>
  <cellStyleXfs count="15">
    <xf numFmtId="0" fontId="0" fillId="0" borderId="0"/>
    <xf numFmtId="0" fontId="17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/>
    <xf numFmtId="0" fontId="46" fillId="0" borderId="0"/>
    <xf numFmtId="0" fontId="11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7" fillId="8" borderId="47">
      <alignment vertical="center"/>
    </xf>
    <xf numFmtId="0" fontId="48" fillId="0" borderId="47">
      <alignment horizontal="left" vertical="center" wrapText="1"/>
      <protection locked="0"/>
    </xf>
    <xf numFmtId="0" fontId="49" fillId="0" borderId="48" applyNumberFormat="0" applyFill="0" applyAlignment="0" applyProtection="0"/>
    <xf numFmtId="0" fontId="1" fillId="0" borderId="0"/>
  </cellStyleXfs>
  <cellXfs count="7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3" applyFont="1" applyProtection="1"/>
    <xf numFmtId="0" fontId="10" fillId="0" borderId="0" xfId="3" applyFont="1" applyAlignment="1" applyProtection="1"/>
    <xf numFmtId="3" fontId="14" fillId="0" borderId="0" xfId="3" applyNumberFormat="1" applyFont="1" applyProtection="1"/>
    <xf numFmtId="0" fontId="14" fillId="0" borderId="0" xfId="3" applyFont="1" applyAlignment="1" applyProtection="1">
      <alignment horizontal="center" vertical="center" wrapText="1"/>
    </xf>
    <xf numFmtId="0" fontId="4" fillId="0" borderId="0" xfId="3" applyFont="1" applyProtection="1"/>
    <xf numFmtId="3" fontId="14" fillId="0" borderId="0" xfId="3" applyNumberFormat="1" applyFont="1" applyAlignment="1" applyProtection="1">
      <alignment horizontal="center" vertical="center" wrapText="1"/>
    </xf>
    <xf numFmtId="0" fontId="14" fillId="0" borderId="0" xfId="3" applyFont="1" applyAlignment="1" applyProtection="1">
      <alignment horizontal="left" vertical="center" wrapText="1"/>
    </xf>
    <xf numFmtId="0" fontId="14" fillId="0" borderId="0" xfId="3" applyFont="1" applyAlignment="1" applyProtection="1">
      <alignment horizontal="left" wrapText="1"/>
    </xf>
    <xf numFmtId="0" fontId="14" fillId="0" borderId="0" xfId="3" applyFont="1" applyAlignment="1" applyProtection="1">
      <alignment wrapText="1"/>
    </xf>
    <xf numFmtId="3" fontId="14" fillId="0" borderId="0" xfId="3" applyNumberFormat="1" applyFont="1" applyAlignment="1" applyProtection="1">
      <alignment wrapText="1"/>
    </xf>
    <xf numFmtId="0" fontId="14" fillId="0" borderId="0" xfId="3" applyFont="1" applyAlignment="1" applyProtection="1">
      <alignment horizontal="left"/>
    </xf>
    <xf numFmtId="0" fontId="4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wrapText="1"/>
    </xf>
    <xf numFmtId="0" fontId="14" fillId="0" borderId="0" xfId="3" applyFont="1" applyFill="1" applyProtection="1"/>
    <xf numFmtId="0" fontId="4" fillId="0" borderId="0" xfId="0" applyFont="1" applyFill="1" applyAlignment="1">
      <alignment wrapText="1"/>
    </xf>
    <xf numFmtId="0" fontId="3" fillId="0" borderId="0" xfId="0" applyFont="1"/>
    <xf numFmtId="0" fontId="3" fillId="0" borderId="0" xfId="0" applyFont="1" applyBorder="1"/>
    <xf numFmtId="0" fontId="4" fillId="0" borderId="0" xfId="3" applyFont="1" applyFill="1" applyProtection="1"/>
    <xf numFmtId="0" fontId="18" fillId="2" borderId="0" xfId="2" applyFont="1" applyFill="1" applyAlignment="1" applyProtection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Fill="1" applyBorder="1"/>
    <xf numFmtId="3" fontId="10" fillId="0" borderId="0" xfId="3" applyNumberFormat="1" applyFont="1" applyProtection="1"/>
    <xf numFmtId="0" fontId="10" fillId="0" borderId="0" xfId="3" applyFont="1" applyProtection="1"/>
    <xf numFmtId="3" fontId="10" fillId="0" borderId="0" xfId="3" applyNumberFormat="1" applyFont="1" applyAlignment="1" applyProtection="1">
      <alignment horizontal="center" vertical="center" wrapText="1"/>
    </xf>
    <xf numFmtId="3" fontId="10" fillId="0" borderId="0" xfId="3" applyNumberFormat="1" applyFont="1" applyAlignment="1" applyProtection="1">
      <alignment wrapText="1"/>
    </xf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 vertical="center" wrapText="1"/>
    </xf>
    <xf numFmtId="0" fontId="13" fillId="0" borderId="0" xfId="3" applyFont="1" applyProtection="1"/>
    <xf numFmtId="0" fontId="14" fillId="0" borderId="0" xfId="3" applyFont="1" applyAlignment="1" applyProtection="1"/>
    <xf numFmtId="0" fontId="4" fillId="0" borderId="0" xfId="8" applyFont="1" applyProtection="1"/>
    <xf numFmtId="0" fontId="21" fillId="0" borderId="0" xfId="0" applyFont="1" applyBorder="1"/>
    <xf numFmtId="0" fontId="0" fillId="0" borderId="0" xfId="0" applyBorder="1"/>
    <xf numFmtId="0" fontId="49" fillId="0" borderId="48" xfId="13"/>
    <xf numFmtId="0" fontId="14" fillId="0" borderId="0" xfId="3" applyFont="1" applyFill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 applyProtection="1">
      <alignment horizontal="center"/>
    </xf>
    <xf numFmtId="0" fontId="7" fillId="0" borderId="0" xfId="0" applyFont="1" applyBorder="1" applyAlignment="1">
      <alignment horizontal="right"/>
    </xf>
    <xf numFmtId="49" fontId="11" fillId="0" borderId="0" xfId="3" applyNumberFormat="1" applyFont="1" applyFill="1" applyProtection="1"/>
    <xf numFmtId="0" fontId="11" fillId="0" borderId="0" xfId="3" applyFont="1" applyAlignment="1" applyProtection="1">
      <alignment horizontal="left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Fill="1" applyBorder="1" applyProtection="1">
      <protection locked="0"/>
    </xf>
    <xf numFmtId="3" fontId="25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wrapText="1"/>
    </xf>
    <xf numFmtId="0" fontId="4" fillId="0" borderId="0" xfId="3" applyFont="1" applyBorder="1" applyAlignment="1" applyProtection="1">
      <alignment horizont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2" borderId="1" xfId="3" applyFont="1" applyFill="1" applyBorder="1" applyAlignment="1" applyProtection="1">
      <alignment horizontal="center" vertical="center" textRotation="90" wrapText="1"/>
    </xf>
    <xf numFmtId="0" fontId="25" fillId="0" borderId="1" xfId="0" applyFont="1" applyBorder="1" applyAlignment="1" applyProtection="1">
      <alignment horizontal="center" wrapText="1"/>
      <protection locked="0"/>
    </xf>
    <xf numFmtId="0" fontId="27" fillId="0" borderId="0" xfId="3" applyFont="1" applyFill="1" applyBorder="1" applyAlignment="1" applyProtection="1">
      <alignment horizontal="left" wrapText="1"/>
    </xf>
    <xf numFmtId="0" fontId="27" fillId="0" borderId="0" xfId="3" applyFont="1" applyFill="1" applyBorder="1" applyAlignment="1" applyProtection="1">
      <alignment horizontal="left"/>
    </xf>
    <xf numFmtId="0" fontId="25" fillId="0" borderId="1" xfId="3" applyFont="1" applyBorder="1" applyAlignment="1" applyProtection="1">
      <alignment horizontal="center" vertical="center" wrapText="1"/>
      <protection locked="0"/>
    </xf>
    <xf numFmtId="3" fontId="25" fillId="4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3" applyFont="1" applyBorder="1" applyAlignment="1" applyProtection="1">
      <alignment horizontal="center" vertical="center"/>
      <protection locked="0"/>
    </xf>
    <xf numFmtId="0" fontId="25" fillId="0" borderId="0" xfId="3" applyFont="1" applyProtection="1"/>
    <xf numFmtId="0" fontId="25" fillId="4" borderId="1" xfId="0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Alignment="1" applyProtection="1">
      <alignment horizontal="center" vertical="center" wrapText="1"/>
    </xf>
    <xf numFmtId="3" fontId="25" fillId="0" borderId="1" xfId="3" applyNumberFormat="1" applyFont="1" applyFill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vertical="center"/>
    </xf>
    <xf numFmtId="0" fontId="25" fillId="0" borderId="1" xfId="0" applyFont="1" applyBorder="1" applyAlignment="1" applyProtection="1">
      <alignment horizontal="center"/>
      <protection locked="0"/>
    </xf>
    <xf numFmtId="0" fontId="11" fillId="0" borderId="0" xfId="3" applyFont="1" applyProtection="1"/>
    <xf numFmtId="0" fontId="11" fillId="0" borderId="0" xfId="10" applyFont="1" applyAlignment="1" applyProtection="1">
      <alignment horizontal="right"/>
    </xf>
    <xf numFmtId="0" fontId="25" fillId="0" borderId="1" xfId="3" applyFont="1" applyBorder="1" applyAlignment="1" applyProtection="1">
      <alignment vertical="center" wrapText="1"/>
    </xf>
    <xf numFmtId="0" fontId="25" fillId="0" borderId="1" xfId="9" applyFont="1" applyFill="1" applyBorder="1" applyAlignment="1" applyProtection="1">
      <alignment horizontal="right"/>
      <protection locked="0"/>
    </xf>
    <xf numFmtId="0" fontId="25" fillId="0" borderId="1" xfId="9" applyFont="1" applyBorder="1" applyProtection="1">
      <protection locked="0"/>
    </xf>
    <xf numFmtId="0" fontId="25" fillId="0" borderId="1" xfId="9" applyFont="1" applyBorder="1" applyAlignment="1" applyProtection="1">
      <alignment wrapText="1"/>
      <protection locked="0"/>
    </xf>
    <xf numFmtId="0" fontId="28" fillId="3" borderId="1" xfId="9" applyFont="1" applyFill="1" applyBorder="1" applyAlignment="1" applyProtection="1">
      <alignment horizontal="right"/>
    </xf>
    <xf numFmtId="3" fontId="49" fillId="0" borderId="48" xfId="13" applyNumberFormat="1"/>
    <xf numFmtId="0" fontId="11" fillId="0" borderId="0" xfId="3" applyNumberFormat="1" applyFont="1" applyFill="1" applyProtection="1"/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Continuous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1" fillId="0" borderId="0" xfId="0" applyFont="1"/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1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6" fontId="11" fillId="2" borderId="13" xfId="0" quotePrefix="1" applyNumberFormat="1" applyFont="1" applyFill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16" fontId="11" fillId="2" borderId="13" xfId="0" quotePrefix="1" applyNumberFormat="1" applyFont="1" applyFill="1" applyBorder="1" applyAlignment="1">
      <alignment vertical="center"/>
    </xf>
    <xf numFmtId="16" fontId="11" fillId="0" borderId="13" xfId="0" quotePrefix="1" applyNumberFormat="1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1" fillId="5" borderId="31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27" fillId="0" borderId="0" xfId="3" applyFont="1" applyFill="1" applyBorder="1" applyAlignment="1" applyProtection="1">
      <alignment wrapText="1"/>
    </xf>
    <xf numFmtId="0" fontId="25" fillId="0" borderId="5" xfId="0" applyFont="1" applyFill="1" applyBorder="1" applyAlignment="1">
      <alignment horizontal="centerContinuous" vertical="center"/>
    </xf>
    <xf numFmtId="0" fontId="31" fillId="0" borderId="1" xfId="0" applyFont="1" applyFill="1" applyBorder="1" applyAlignment="1">
      <alignment horizontal="centerContinuous" vertical="center"/>
    </xf>
    <xf numFmtId="0" fontId="31" fillId="0" borderId="7" xfId="0" applyFont="1" applyFill="1" applyBorder="1" applyAlignment="1">
      <alignment horizontal="centerContinuous" vertical="center" wrapText="1"/>
    </xf>
    <xf numFmtId="0" fontId="25" fillId="0" borderId="3" xfId="0" applyFont="1" applyFill="1" applyBorder="1" applyAlignment="1">
      <alignment horizontal="centerContinuous" vertical="center"/>
    </xf>
    <xf numFmtId="0" fontId="25" fillId="0" borderId="10" xfId="0" applyFont="1" applyFill="1" applyBorder="1" applyAlignment="1">
      <alignment horizontal="centerContinuous" vertical="center"/>
    </xf>
    <xf numFmtId="0" fontId="2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24" fillId="0" borderId="0" xfId="0" applyFont="1" applyFill="1" applyBorder="1"/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vertical="center" wrapText="1"/>
    </xf>
    <xf numFmtId="0" fontId="11" fillId="0" borderId="19" xfId="0" applyFont="1" applyBorder="1" applyAlignment="1"/>
    <xf numFmtId="0" fontId="11" fillId="0" borderId="13" xfId="0" applyFont="1" applyBorder="1" applyAlignment="1"/>
    <xf numFmtId="0" fontId="11" fillId="0" borderId="13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3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0" fontId="38" fillId="0" borderId="0" xfId="5" applyFont="1"/>
    <xf numFmtId="0" fontId="11" fillId="0" borderId="35" xfId="0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35" xfId="0" applyFont="1" applyBorder="1"/>
    <xf numFmtId="0" fontId="23" fillId="0" borderId="0" xfId="0" applyFont="1" applyFill="1" applyAlignment="1">
      <alignment vertical="center" wrapText="1"/>
    </xf>
    <xf numFmtId="0" fontId="40" fillId="0" borderId="1" xfId="5" applyFont="1" applyBorder="1"/>
    <xf numFmtId="49" fontId="33" fillId="0" borderId="1" xfId="5" applyNumberFormat="1" applyFont="1" applyBorder="1" applyAlignment="1"/>
    <xf numFmtId="0" fontId="11" fillId="0" borderId="1" xfId="0" applyFont="1" applyFill="1" applyBorder="1"/>
    <xf numFmtId="0" fontId="11" fillId="2" borderId="1" xfId="0" applyFont="1" applyFill="1" applyBorder="1"/>
    <xf numFmtId="165" fontId="41" fillId="6" borderId="36" xfId="11" applyNumberFormat="1" applyFont="1" applyFill="1" applyBorder="1" applyProtection="1">
      <alignment vertical="center"/>
    </xf>
    <xf numFmtId="165" fontId="41" fillId="6" borderId="36" xfId="11" applyNumberFormat="1" applyFont="1" applyFill="1" applyBorder="1" applyAlignment="1" applyProtection="1">
      <alignment horizontal="right" vertical="center"/>
    </xf>
    <xf numFmtId="166" fontId="42" fillId="0" borderId="37" xfId="12" applyNumberFormat="1" applyFont="1" applyBorder="1" applyAlignment="1" applyProtection="1">
      <alignment horizontal="left" vertical="center" indent="1"/>
    </xf>
    <xf numFmtId="166" fontId="43" fillId="0" borderId="37" xfId="12" applyNumberFormat="1" applyFont="1" applyBorder="1" applyAlignment="1" applyProtection="1">
      <alignment horizontal="left" vertical="center"/>
    </xf>
    <xf numFmtId="166" fontId="42" fillId="0" borderId="38" xfId="12" applyNumberFormat="1" applyFont="1" applyBorder="1" applyAlignment="1" applyProtection="1">
      <alignment horizontal="right" vertical="center"/>
    </xf>
    <xf numFmtId="166" fontId="42" fillId="0" borderId="39" xfId="12" applyNumberFormat="1" applyFont="1" applyBorder="1" applyAlignment="1" applyProtection="1">
      <alignment horizontal="right" vertical="center"/>
    </xf>
    <xf numFmtId="166" fontId="42" fillId="0" borderId="38" xfId="12" applyNumberFormat="1" applyFont="1" applyBorder="1" applyAlignment="1" applyProtection="1">
      <alignment horizontal="left" vertical="center" indent="1"/>
    </xf>
    <xf numFmtId="166" fontId="43" fillId="0" borderId="38" xfId="12" applyNumberFormat="1" applyFont="1" applyBorder="1" applyAlignment="1" applyProtection="1">
      <alignment horizontal="left" vertical="center"/>
    </xf>
    <xf numFmtId="166" fontId="42" fillId="0" borderId="39" xfId="12" applyNumberFormat="1" applyFont="1" applyBorder="1" applyAlignment="1" applyProtection="1">
      <alignment horizontal="left" vertical="center" indent="1"/>
    </xf>
    <xf numFmtId="166" fontId="43" fillId="0" borderId="39" xfId="12" applyNumberFormat="1" applyFont="1" applyBorder="1" applyAlignment="1" applyProtection="1">
      <alignment horizontal="left" vertical="center"/>
    </xf>
    <xf numFmtId="165" fontId="41" fillId="6" borderId="37" xfId="11" applyNumberFormat="1" applyFont="1" applyFill="1" applyBorder="1" applyProtection="1">
      <alignment vertical="center"/>
    </xf>
    <xf numFmtId="165" fontId="41" fillId="6" borderId="39" xfId="11" applyNumberFormat="1" applyFont="1" applyFill="1" applyBorder="1" applyAlignment="1" applyProtection="1">
      <alignment horizontal="right" vertical="center"/>
    </xf>
    <xf numFmtId="0" fontId="25" fillId="2" borderId="1" xfId="3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1" xfId="0" applyFont="1" applyFill="1" applyBorder="1" applyAlignment="1" applyProtection="1">
      <alignment horizontal="left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Continuous" vertical="center"/>
    </xf>
    <xf numFmtId="0" fontId="30" fillId="0" borderId="1" xfId="0" applyFont="1" applyBorder="1" applyAlignment="1">
      <alignment horizontal="centerContinuous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Border="1" applyAlignment="1">
      <alignment horizontal="left" wrapText="1"/>
    </xf>
    <xf numFmtId="0" fontId="27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0" borderId="1" xfId="0" applyFont="1" applyFill="1" applyBorder="1"/>
    <xf numFmtId="0" fontId="36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44" fillId="0" borderId="1" xfId="0" applyFont="1" applyBorder="1"/>
    <xf numFmtId="0" fontId="19" fillId="0" borderId="1" xfId="0" applyFont="1" applyFill="1" applyBorder="1" applyAlignment="1">
      <alignment horizontal="center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27" fillId="6" borderId="1" xfId="0" applyFont="1" applyFill="1" applyBorder="1" applyAlignment="1" applyProtection="1">
      <alignment horizontal="center" vertical="center" textRotation="90" wrapText="1"/>
    </xf>
    <xf numFmtId="3" fontId="27" fillId="2" borderId="1" xfId="0" applyNumberFormat="1" applyFont="1" applyFill="1" applyBorder="1" applyAlignment="1" applyProtection="1">
      <alignment horizontal="center" vertical="center" textRotation="90" wrapText="1"/>
    </xf>
    <xf numFmtId="3" fontId="27" fillId="2" borderId="1" xfId="3" applyNumberFormat="1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Protection="1">
      <protection locked="0"/>
    </xf>
    <xf numFmtId="0" fontId="25" fillId="4" borderId="1" xfId="9" applyFont="1" applyFill="1" applyBorder="1" applyAlignment="1" applyProtection="1">
      <alignment horizontal="right"/>
    </xf>
    <xf numFmtId="0" fontId="25" fillId="0" borderId="1" xfId="8" applyFont="1" applyBorder="1" applyProtection="1">
      <protection locked="0"/>
    </xf>
    <xf numFmtId="0" fontId="28" fillId="3" borderId="1" xfId="8" applyFont="1" applyFill="1" applyBorder="1" applyAlignment="1" applyProtection="1">
      <alignment horizontal="right" vertical="center"/>
    </xf>
    <xf numFmtId="0" fontId="28" fillId="4" borderId="1" xfId="9" applyFont="1" applyFill="1" applyBorder="1" applyAlignment="1" applyProtection="1">
      <alignment horizontal="right"/>
    </xf>
    <xf numFmtId="0" fontId="27" fillId="2" borderId="1" xfId="9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</xf>
    <xf numFmtId="0" fontId="25" fillId="3" borderId="1" xfId="3" applyFont="1" applyFill="1" applyBorder="1" applyAlignment="1" applyProtection="1">
      <alignment horizontal="center" vertical="center" wrapText="1"/>
    </xf>
    <xf numFmtId="3" fontId="25" fillId="4" borderId="1" xfId="0" applyNumberFormat="1" applyFont="1" applyFill="1" applyBorder="1" applyProtection="1"/>
    <xf numFmtId="0" fontId="25" fillId="4" borderId="1" xfId="0" applyFont="1" applyFill="1" applyBorder="1" applyProtection="1"/>
    <xf numFmtId="0" fontId="25" fillId="3" borderId="1" xfId="0" applyFont="1" applyFill="1" applyBorder="1" applyAlignment="1" applyProtection="1">
      <alignment horizontal="right" vertical="center" wrapText="1"/>
    </xf>
    <xf numFmtId="3" fontId="25" fillId="3" borderId="1" xfId="0" applyNumberFormat="1" applyFont="1" applyFill="1" applyBorder="1" applyProtection="1"/>
    <xf numFmtId="0" fontId="25" fillId="3" borderId="1" xfId="0" applyFont="1" applyFill="1" applyBorder="1" applyProtection="1"/>
    <xf numFmtId="0" fontId="25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Continuous" vertical="center" wrapText="1"/>
    </xf>
    <xf numFmtId="0" fontId="25" fillId="0" borderId="1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textRotation="90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15" xfId="0" applyFont="1" applyFill="1" applyBorder="1" applyAlignment="1">
      <alignment horizontal="centerContinuous" vertical="center"/>
    </xf>
    <xf numFmtId="0" fontId="11" fillId="0" borderId="18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 vertical="center"/>
    </xf>
    <xf numFmtId="0" fontId="11" fillId="0" borderId="19" xfId="0" applyFont="1" applyFill="1" applyBorder="1" applyAlignment="1">
      <alignment horizontal="centerContinuous" vertical="center"/>
    </xf>
    <xf numFmtId="0" fontId="11" fillId="0" borderId="22" xfId="0" applyFont="1" applyFill="1" applyBorder="1" applyAlignment="1">
      <alignment horizontal="centerContinuous" vertical="center"/>
    </xf>
    <xf numFmtId="0" fontId="11" fillId="0" borderId="12" xfId="0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40" xfId="0" applyFont="1" applyFill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6" fontId="11" fillId="2" borderId="19" xfId="0" applyNumberFormat="1" applyFont="1" applyFill="1" applyBorder="1" applyAlignment="1">
      <alignment vertical="center"/>
    </xf>
    <xf numFmtId="16" fontId="11" fillId="0" borderId="19" xfId="0" quotePrefix="1" applyNumberFormat="1" applyFont="1" applyBorder="1" applyAlignment="1">
      <alignment vertical="center"/>
    </xf>
    <xf numFmtId="16" fontId="11" fillId="2" borderId="19" xfId="0" quotePrefix="1" applyNumberFormat="1" applyFont="1" applyFill="1" applyBorder="1" applyAlignment="1">
      <alignment horizontal="left" vertical="center"/>
    </xf>
    <xf numFmtId="0" fontId="11" fillId="0" borderId="4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1" fillId="0" borderId="31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1" fillId="7" borderId="1" xfId="0" applyFont="1" applyFill="1" applyBorder="1"/>
    <xf numFmtId="0" fontId="1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7" fillId="7" borderId="1" xfId="0" applyFont="1" applyFill="1" applyBorder="1"/>
    <xf numFmtId="0" fontId="11" fillId="7" borderId="19" xfId="0" applyFont="1" applyFill="1" applyBorder="1" applyAlignment="1">
      <alignment vertical="center"/>
    </xf>
    <xf numFmtId="0" fontId="27" fillId="7" borderId="19" xfId="0" applyFont="1" applyFill="1" applyBorder="1"/>
    <xf numFmtId="0" fontId="11" fillId="7" borderId="13" xfId="0" applyFont="1" applyFill="1" applyBorder="1" applyAlignment="1">
      <alignment vertical="center"/>
    </xf>
    <xf numFmtId="0" fontId="27" fillId="7" borderId="13" xfId="0" applyFont="1" applyFill="1" applyBorder="1"/>
    <xf numFmtId="0" fontId="27" fillId="0" borderId="20" xfId="0" applyFont="1" applyBorder="1" applyAlignment="1">
      <alignment horizontal="center" vertical="center" wrapText="1"/>
    </xf>
    <xf numFmtId="0" fontId="11" fillId="0" borderId="20" xfId="0" applyFont="1" applyBorder="1"/>
    <xf numFmtId="0" fontId="26" fillId="0" borderId="35" xfId="0" applyFont="1" applyFill="1" applyBorder="1" applyAlignment="1">
      <alignment horizontal="center" vertical="center"/>
    </xf>
    <xf numFmtId="0" fontId="0" fillId="0" borderId="1" xfId="0" applyBorder="1"/>
    <xf numFmtId="0" fontId="27" fillId="2" borderId="1" xfId="0" applyFont="1" applyFill="1" applyBorder="1"/>
    <xf numFmtId="0" fontId="27" fillId="0" borderId="1" xfId="0" applyFont="1" applyBorder="1" applyAlignment="1">
      <alignment vertical="center"/>
    </xf>
    <xf numFmtId="166" fontId="43" fillId="0" borderId="0" xfId="12" applyNumberFormat="1" applyFont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Continuous" vertical="center"/>
    </xf>
    <xf numFmtId="0" fontId="11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/>
    <xf numFmtId="0" fontId="11" fillId="0" borderId="19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5" xfId="0" applyFont="1" applyFill="1" applyBorder="1" applyAlignment="1"/>
    <xf numFmtId="49" fontId="29" fillId="6" borderId="1" xfId="0" applyNumberFormat="1" applyFont="1" applyFill="1" applyBorder="1"/>
    <xf numFmtId="166" fontId="42" fillId="0" borderId="37" xfId="12" applyNumberFormat="1" applyFont="1" applyFill="1" applyBorder="1" applyAlignment="1" applyProtection="1">
      <alignment horizontal="left" vertical="center" indent="1"/>
    </xf>
    <xf numFmtId="166" fontId="42" fillId="0" borderId="38" xfId="12" applyNumberFormat="1" applyFont="1" applyFill="1" applyBorder="1" applyAlignment="1" applyProtection="1">
      <alignment horizontal="left" vertical="center" wrapText="1" indent="1"/>
    </xf>
    <xf numFmtId="166" fontId="42" fillId="0" borderId="39" xfId="12" applyNumberFormat="1" applyFont="1" applyFill="1" applyBorder="1" applyAlignment="1" applyProtection="1">
      <alignment horizontal="left" vertical="center" wrapText="1" indent="1"/>
    </xf>
    <xf numFmtId="0" fontId="25" fillId="0" borderId="1" xfId="3" applyFont="1" applyFill="1" applyBorder="1" applyAlignment="1" applyProtection="1">
      <alignment horizontal="center" vertical="center" textRotation="90" wrapText="1"/>
    </xf>
    <xf numFmtId="0" fontId="25" fillId="0" borderId="1" xfId="3" applyFont="1" applyFill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50" fillId="9" borderId="49" xfId="11" applyNumberFormat="1" applyFont="1" applyFill="1" applyBorder="1" applyProtection="1">
      <alignment vertical="center"/>
    </xf>
    <xf numFmtId="165" fontId="50" fillId="9" borderId="50" xfId="11" applyNumberFormat="1" applyFont="1" applyFill="1" applyBorder="1" applyAlignment="1" applyProtection="1">
      <alignment horizontal="right" vertical="center"/>
    </xf>
    <xf numFmtId="166" fontId="51" fillId="0" borderId="49" xfId="12" applyNumberFormat="1" applyFont="1" applyBorder="1" applyAlignment="1" applyProtection="1">
      <alignment horizontal="left" vertical="center" indent="1"/>
    </xf>
    <xf numFmtId="166" fontId="51" fillId="0" borderId="51" xfId="12" applyNumberFormat="1" applyFont="1" applyBorder="1" applyAlignment="1" applyProtection="1">
      <alignment horizontal="left" vertical="center" indent="1"/>
    </xf>
    <xf numFmtId="166" fontId="51" fillId="0" borderId="50" xfId="12" applyNumberFormat="1" applyFont="1" applyBorder="1" applyAlignment="1" applyProtection="1">
      <alignment horizontal="left" vertical="center" indent="1"/>
    </xf>
    <xf numFmtId="166" fontId="52" fillId="0" borderId="49" xfId="12" applyNumberFormat="1" applyFont="1" applyBorder="1" applyAlignment="1" applyProtection="1">
      <alignment horizontal="left" vertical="center"/>
    </xf>
    <xf numFmtId="166" fontId="52" fillId="0" borderId="51" xfId="12" applyNumberFormat="1" applyFont="1" applyBorder="1" applyAlignment="1" applyProtection="1">
      <alignment horizontal="left" vertical="center"/>
    </xf>
    <xf numFmtId="166" fontId="52" fillId="0" borderId="50" xfId="12" applyNumberFormat="1" applyFont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3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53" fillId="10" borderId="1" xfId="3" applyFont="1" applyFill="1" applyBorder="1" applyAlignment="1">
      <alignment horizontal="center" vertical="center" wrapText="1"/>
    </xf>
    <xf numFmtId="0" fontId="54" fillId="0" borderId="1" xfId="3" applyNumberFormat="1" applyFont="1" applyFill="1" applyBorder="1" applyAlignment="1" applyProtection="1">
      <alignment vertical="center" wrapText="1"/>
    </xf>
    <xf numFmtId="0" fontId="55" fillId="0" borderId="1" xfId="3" applyFont="1" applyBorder="1" applyAlignment="1">
      <alignment horizontal="left" vertical="center" wrapText="1"/>
    </xf>
    <xf numFmtId="0" fontId="55" fillId="0" borderId="1" xfId="3" applyFont="1" applyFill="1" applyBorder="1" applyAlignment="1">
      <alignment horizontal="left" vertical="center" wrapText="1"/>
    </xf>
    <xf numFmtId="0" fontId="53" fillId="10" borderId="1" xfId="3" applyFont="1" applyFill="1" applyBorder="1" applyAlignment="1">
      <alignment wrapText="1"/>
    </xf>
    <xf numFmtId="49" fontId="55" fillId="0" borderId="1" xfId="3" applyNumberFormat="1" applyFont="1" applyBorder="1" applyAlignment="1">
      <alignment horizontal="left" vertical="center" wrapText="1"/>
    </xf>
    <xf numFmtId="0" fontId="54" fillId="11" borderId="1" xfId="3" applyNumberFormat="1" applyFont="1" applyFill="1" applyBorder="1" applyAlignment="1" applyProtection="1">
      <alignment vertical="center" wrapText="1"/>
    </xf>
    <xf numFmtId="0" fontId="53" fillId="10" borderId="1" xfId="3" applyFont="1" applyFill="1" applyBorder="1" applyAlignment="1">
      <alignment vertical="center" wrapText="1"/>
    </xf>
    <xf numFmtId="49" fontId="55" fillId="11" borderId="1" xfId="3" applyNumberFormat="1" applyFont="1" applyFill="1" applyBorder="1" applyAlignment="1">
      <alignment horizontal="left" vertical="center" wrapText="1"/>
    </xf>
    <xf numFmtId="49" fontId="55" fillId="0" borderId="1" xfId="3" applyNumberFormat="1" applyFont="1" applyFill="1" applyBorder="1" applyAlignment="1">
      <alignment horizontal="left" vertical="center" wrapText="1"/>
    </xf>
    <xf numFmtId="0" fontId="59" fillId="0" borderId="1" xfId="3" applyNumberFormat="1" applyFont="1" applyFill="1" applyBorder="1" applyAlignment="1" applyProtection="1">
      <alignment vertical="center" wrapText="1"/>
    </xf>
    <xf numFmtId="0" fontId="55" fillId="11" borderId="1" xfId="3" applyFont="1" applyFill="1" applyBorder="1" applyAlignment="1">
      <alignment horizontal="left" vertical="center" wrapText="1"/>
    </xf>
    <xf numFmtId="0" fontId="54" fillId="12" borderId="1" xfId="3" applyNumberFormat="1" applyFont="1" applyFill="1" applyBorder="1" applyAlignment="1" applyProtection="1">
      <alignment vertical="center" wrapText="1"/>
    </xf>
    <xf numFmtId="0" fontId="55" fillId="12" borderId="1" xfId="3" applyFont="1" applyFill="1" applyBorder="1" applyAlignment="1">
      <alignment horizontal="left" vertical="center" wrapText="1"/>
    </xf>
    <xf numFmtId="0" fontId="60" fillId="10" borderId="1" xfId="3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wrapText="1"/>
    </xf>
    <xf numFmtId="0" fontId="60" fillId="10" borderId="1" xfId="0" applyFont="1" applyFill="1" applyBorder="1" applyAlignment="1">
      <alignment wrapText="1"/>
    </xf>
    <xf numFmtId="0" fontId="55" fillId="0" borderId="1" xfId="3" applyFont="1" applyBorder="1" applyAlignment="1">
      <alignment horizontal="left" wrapText="1"/>
    </xf>
    <xf numFmtId="0" fontId="54" fillId="0" borderId="1" xfId="3" applyNumberFormat="1" applyFont="1" applyFill="1" applyBorder="1" applyAlignment="1" applyProtection="1">
      <alignment wrapText="1"/>
    </xf>
    <xf numFmtId="0" fontId="60" fillId="10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/>
    </xf>
    <xf numFmtId="0" fontId="61" fillId="13" borderId="1" xfId="0" quotePrefix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right" vertical="center"/>
    </xf>
    <xf numFmtId="0" fontId="61" fillId="0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left" vertical="center"/>
    </xf>
    <xf numFmtId="164" fontId="61" fillId="13" borderId="1" xfId="0" applyNumberFormat="1" applyFont="1" applyFill="1" applyBorder="1" applyAlignment="1">
      <alignment horizontal="right" vertical="center"/>
    </xf>
    <xf numFmtId="164" fontId="61" fillId="0" borderId="1" xfId="0" applyNumberFormat="1" applyFont="1" applyFill="1" applyBorder="1" applyAlignment="1">
      <alignment horizontal="right" vertical="center"/>
    </xf>
    <xf numFmtId="0" fontId="27" fillId="11" borderId="1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vertical="center"/>
    </xf>
    <xf numFmtId="49" fontId="33" fillId="0" borderId="1" xfId="5" applyNumberFormat="1" applyFont="1" applyFill="1" applyBorder="1" applyAlignment="1"/>
    <xf numFmtId="0" fontId="40" fillId="0" borderId="1" xfId="5" applyFont="1" applyFill="1" applyBorder="1"/>
    <xf numFmtId="0" fontId="0" fillId="0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/>
    <xf numFmtId="0" fontId="11" fillId="0" borderId="12" xfId="0" quotePrefix="1" applyFont="1" applyFill="1" applyBorder="1" applyAlignment="1">
      <alignment horizontal="center" vertical="center"/>
    </xf>
    <xf numFmtId="0" fontId="11" fillId="0" borderId="21" xfId="0" quotePrefix="1" applyFont="1" applyFill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166" fontId="43" fillId="0" borderId="53" xfId="12" applyNumberFormat="1" applyFont="1" applyBorder="1" applyAlignment="1" applyProtection="1">
      <alignment horizontal="left" vertical="center"/>
    </xf>
    <xf numFmtId="0" fontId="63" fillId="0" borderId="34" xfId="0" applyFont="1" applyBorder="1"/>
    <xf numFmtId="0" fontId="4" fillId="0" borderId="34" xfId="0" applyFont="1" applyBorder="1"/>
    <xf numFmtId="0" fontId="63" fillId="0" borderId="0" xfId="0" applyFont="1" applyBorder="1"/>
    <xf numFmtId="166" fontId="63" fillId="0" borderId="0" xfId="12" applyNumberFormat="1" applyFont="1" applyBorder="1" applyAlignment="1" applyProtection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166" fontId="63" fillId="11" borderId="0" xfId="12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horizontal="left" vertical="center"/>
    </xf>
    <xf numFmtId="0" fontId="11" fillId="0" borderId="13" xfId="0" quotePrefix="1" applyFont="1" applyFill="1" applyBorder="1" applyAlignment="1">
      <alignment horizontal="left" vertical="center" wrapText="1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6" fontId="42" fillId="0" borderId="37" xfId="12" applyNumberFormat="1" applyFont="1" applyBorder="1" applyAlignment="1" applyProtection="1">
      <alignment horizontal="left" vertical="center" indent="1"/>
    </xf>
    <xf numFmtId="166" fontId="43" fillId="0" borderId="37" xfId="12" applyNumberFormat="1" applyFont="1" applyBorder="1" applyAlignment="1" applyProtection="1">
      <alignment horizontal="left" vertical="center"/>
    </xf>
    <xf numFmtId="166" fontId="42" fillId="0" borderId="38" xfId="12" applyNumberFormat="1" applyFont="1" applyBorder="1" applyAlignment="1" applyProtection="1">
      <alignment horizontal="left" vertical="center" indent="1"/>
    </xf>
    <xf numFmtId="166" fontId="43" fillId="0" borderId="38" xfId="12" applyNumberFormat="1" applyFont="1" applyBorder="1" applyAlignment="1" applyProtection="1">
      <alignment horizontal="left" vertical="center"/>
    </xf>
    <xf numFmtId="166" fontId="42" fillId="0" borderId="39" xfId="12" applyNumberFormat="1" applyFont="1" applyBorder="1" applyAlignment="1" applyProtection="1">
      <alignment horizontal="left" vertical="center" indent="1"/>
    </xf>
    <xf numFmtId="166" fontId="43" fillId="0" borderId="39" xfId="12" applyNumberFormat="1" applyFont="1" applyBorder="1" applyAlignment="1" applyProtection="1">
      <alignment horizontal="left" vertical="center"/>
    </xf>
    <xf numFmtId="165" fontId="41" fillId="6" borderId="37" xfId="11" applyNumberFormat="1" applyFont="1" applyFill="1" applyBorder="1" applyProtection="1">
      <alignment vertical="center"/>
    </xf>
    <xf numFmtId="165" fontId="41" fillId="6" borderId="39" xfId="11" applyNumberFormat="1" applyFont="1" applyFill="1" applyBorder="1" applyAlignment="1" applyProtection="1">
      <alignment horizontal="right" vertical="center"/>
    </xf>
    <xf numFmtId="16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166" fontId="63" fillId="0" borderId="0" xfId="12" applyNumberFormat="1" applyFont="1" applyFill="1" applyBorder="1" applyAlignment="1" applyProtection="1">
      <alignment horizontal="left" vertical="center"/>
    </xf>
    <xf numFmtId="166" fontId="43" fillId="0" borderId="0" xfId="12" applyNumberFormat="1" applyFont="1" applyFill="1" applyBorder="1" applyAlignment="1" applyProtection="1">
      <alignment horizontal="left" vertical="center"/>
    </xf>
    <xf numFmtId="0" fontId="27" fillId="0" borderId="26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49" fillId="0" borderId="55" xfId="13" applyBorder="1"/>
    <xf numFmtId="0" fontId="64" fillId="11" borderId="55" xfId="0" applyFont="1" applyFill="1" applyBorder="1" applyAlignment="1">
      <alignment horizontal="left" vertical="center" wrapText="1"/>
    </xf>
    <xf numFmtId="0" fontId="0" fillId="0" borderId="57" xfId="0" applyBorder="1"/>
    <xf numFmtId="166" fontId="42" fillId="0" borderId="53" xfId="12" applyNumberFormat="1" applyFont="1" applyBorder="1" applyAlignment="1" applyProtection="1">
      <alignment horizontal="left" vertical="center" indent="1"/>
    </xf>
    <xf numFmtId="166" fontId="42" fillId="0" borderId="59" xfId="12" applyNumberFormat="1" applyFont="1" applyBorder="1" applyAlignment="1" applyProtection="1">
      <alignment horizontal="left" vertical="center" indent="1"/>
    </xf>
    <xf numFmtId="0" fontId="21" fillId="11" borderId="60" xfId="0" applyFont="1" applyFill="1" applyBorder="1" applyAlignment="1"/>
    <xf numFmtId="0" fontId="21" fillId="11" borderId="60" xfId="0" applyFont="1" applyFill="1" applyBorder="1"/>
    <xf numFmtId="0" fontId="0" fillId="11" borderId="60" xfId="0" applyFill="1" applyBorder="1"/>
    <xf numFmtId="0" fontId="21" fillId="11" borderId="61" xfId="0" applyFont="1" applyFill="1" applyBorder="1" applyAlignment="1"/>
    <xf numFmtId="0" fontId="21" fillId="11" borderId="61" xfId="0" applyFont="1" applyFill="1" applyBorder="1"/>
    <xf numFmtId="0" fontId="0" fillId="11" borderId="61" xfId="0" applyFill="1" applyBorder="1"/>
    <xf numFmtId="0" fontId="2" fillId="2" borderId="61" xfId="2" applyFill="1" applyBorder="1" applyAlignment="1" applyProtection="1"/>
    <xf numFmtId="0" fontId="21" fillId="0" borderId="60" xfId="0" applyFont="1" applyFill="1" applyBorder="1" applyAlignment="1"/>
    <xf numFmtId="0" fontId="21" fillId="0" borderId="60" xfId="0" applyFont="1" applyBorder="1"/>
    <xf numFmtId="0" fontId="0" fillId="0" borderId="60" xfId="0" applyBorder="1"/>
    <xf numFmtId="166" fontId="42" fillId="0" borderId="58" xfId="12" applyNumberFormat="1" applyFont="1" applyBorder="1" applyAlignment="1" applyProtection="1">
      <alignment horizontal="left" vertical="center" indent="1"/>
    </xf>
    <xf numFmtId="166" fontId="43" fillId="0" borderId="58" xfId="12" applyNumberFormat="1" applyFont="1" applyBorder="1" applyAlignment="1" applyProtection="1">
      <alignment horizontal="left" vertical="center"/>
    </xf>
    <xf numFmtId="0" fontId="4" fillId="0" borderId="62" xfId="0" applyFont="1" applyBorder="1" applyAlignment="1">
      <alignment horizontal="right"/>
    </xf>
    <xf numFmtId="0" fontId="49" fillId="0" borderId="63" xfId="13" applyBorder="1"/>
    <xf numFmtId="0" fontId="49" fillId="0" borderId="63" xfId="13" applyBorder="1" applyAlignment="1">
      <alignment vertical="center" wrapText="1"/>
    </xf>
    <xf numFmtId="0" fontId="64" fillId="11" borderId="64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right"/>
    </xf>
    <xf numFmtId="0" fontId="49" fillId="0" borderId="48" xfId="13" applyAlignment="1">
      <alignment wrapText="1"/>
    </xf>
    <xf numFmtId="0" fontId="0" fillId="11" borderId="56" xfId="0" applyFill="1" applyBorder="1"/>
    <xf numFmtId="0" fontId="0" fillId="0" borderId="65" xfId="0" applyBorder="1"/>
    <xf numFmtId="0" fontId="0" fillId="11" borderId="66" xfId="0" applyFill="1" applyBorder="1"/>
    <xf numFmtId="0" fontId="11" fillId="0" borderId="76" xfId="0" applyFont="1" applyBorder="1" applyAlignment="1">
      <alignment horizontal="center" vertical="center" wrapText="1"/>
    </xf>
    <xf numFmtId="0" fontId="49" fillId="11" borderId="63" xfId="13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right" vertical="center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65" fillId="0" borderId="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23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77" xfId="0" applyFont="1" applyFill="1" applyBorder="1" applyAlignment="1">
      <alignment horizontal="right" vertical="center"/>
    </xf>
    <xf numFmtId="0" fontId="23" fillId="0" borderId="78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80" xfId="0" applyFont="1" applyFill="1" applyBorder="1" applyAlignment="1">
      <alignment horizontal="right" vertical="center"/>
    </xf>
    <xf numFmtId="0" fontId="23" fillId="0" borderId="25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right" vertical="center"/>
    </xf>
    <xf numFmtId="0" fontId="66" fillId="0" borderId="5" xfId="0" applyFont="1" applyFill="1" applyBorder="1" applyAlignment="1">
      <alignment horizontal="right" vertical="center"/>
    </xf>
    <xf numFmtId="0" fontId="29" fillId="0" borderId="3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right" vertical="center" wrapText="1"/>
    </xf>
    <xf numFmtId="1" fontId="26" fillId="0" borderId="1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left" vertical="top"/>
    </xf>
    <xf numFmtId="0" fontId="67" fillId="0" borderId="42" xfId="0" applyFont="1" applyFill="1" applyBorder="1" applyAlignment="1">
      <alignment horizontal="center" vertical="top"/>
    </xf>
    <xf numFmtId="0" fontId="26" fillId="0" borderId="42" xfId="0" applyFont="1" applyFill="1" applyBorder="1" applyAlignment="1">
      <alignment horizontal="right" vertical="center"/>
    </xf>
    <xf numFmtId="0" fontId="26" fillId="0" borderId="25" xfId="0" applyFont="1" applyFill="1" applyBorder="1" applyAlignment="1">
      <alignment horizontal="right" vertical="center"/>
    </xf>
    <xf numFmtId="0" fontId="68" fillId="0" borderId="1" xfId="0" applyFont="1" applyFill="1" applyBorder="1" applyAlignment="1">
      <alignment vertical="center"/>
    </xf>
    <xf numFmtId="1" fontId="68" fillId="0" borderId="1" xfId="0" applyNumberFormat="1" applyFont="1" applyFill="1" applyBorder="1" applyAlignment="1">
      <alignment horizontal="right" vertical="center"/>
    </xf>
    <xf numFmtId="0" fontId="69" fillId="0" borderId="1" xfId="0" applyFont="1" applyFill="1" applyBorder="1" applyAlignment="1">
      <alignment horizontal="left" vertical="center"/>
    </xf>
    <xf numFmtId="0" fontId="23" fillId="0" borderId="13" xfId="0" quotePrefix="1" applyFont="1" applyFill="1" applyBorder="1" applyAlignment="1">
      <alignment horizontal="center" vertical="center"/>
    </xf>
    <xf numFmtId="0" fontId="23" fillId="0" borderId="25" xfId="0" quotePrefix="1" applyFont="1" applyFill="1" applyBorder="1" applyAlignment="1">
      <alignment horizontal="center" vertical="center"/>
    </xf>
    <xf numFmtId="0" fontId="69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/>
    </xf>
    <xf numFmtId="0" fontId="10" fillId="0" borderId="13" xfId="0" quotePrefix="1" applyFont="1" applyFill="1" applyBorder="1" applyAlignment="1">
      <alignment horizontal="left" vertical="center" wrapText="1"/>
    </xf>
    <xf numFmtId="0" fontId="29" fillId="0" borderId="13" xfId="0" quotePrefix="1" applyFont="1" applyFill="1" applyBorder="1" applyAlignment="1">
      <alignment horizontal="center" vertical="center"/>
    </xf>
    <xf numFmtId="0" fontId="29" fillId="0" borderId="21" xfId="0" quotePrefix="1" applyFont="1" applyFill="1" applyBorder="1" applyAlignment="1">
      <alignment horizontal="center" vertical="center"/>
    </xf>
    <xf numFmtId="0" fontId="23" fillId="0" borderId="1" xfId="0" quotePrefix="1" applyFont="1" applyFill="1" applyBorder="1" applyAlignment="1">
      <alignment horizontal="center" vertical="center"/>
    </xf>
    <xf numFmtId="0" fontId="69" fillId="0" borderId="2" xfId="0" applyFont="1" applyFill="1" applyBorder="1" applyAlignment="1">
      <alignment horizontal="left" vertical="center"/>
    </xf>
    <xf numFmtId="0" fontId="23" fillId="0" borderId="2" xfId="0" quotePrefix="1" applyFont="1" applyFill="1" applyBorder="1" applyAlignment="1">
      <alignment horizontal="center" vertical="center"/>
    </xf>
    <xf numFmtId="0" fontId="29" fillId="0" borderId="2" xfId="0" quotePrefix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0" fillId="0" borderId="12" xfId="0" applyFont="1" applyBorder="1" applyAlignment="1">
      <alignment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83" xfId="0" applyFont="1" applyFill="1" applyBorder="1" applyAlignment="1">
      <alignment horizontal="center" vertical="center"/>
    </xf>
    <xf numFmtId="0" fontId="70" fillId="0" borderId="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0" fillId="0" borderId="20" xfId="0" applyFont="1" applyBorder="1" applyAlignment="1">
      <alignment vertical="center"/>
    </xf>
    <xf numFmtId="0" fontId="26" fillId="0" borderId="3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left" vertical="center" wrapText="1"/>
    </xf>
    <xf numFmtId="0" fontId="7" fillId="0" borderId="8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/>
    </xf>
    <xf numFmtId="0" fontId="66" fillId="0" borderId="8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vertical="center"/>
    </xf>
    <xf numFmtId="0" fontId="29" fillId="0" borderId="89" xfId="0" applyFont="1" applyFill="1" applyBorder="1" applyAlignment="1">
      <alignment vertical="center"/>
    </xf>
    <xf numFmtId="0" fontId="68" fillId="0" borderId="12" xfId="0" applyFont="1" applyFill="1" applyBorder="1" applyAlignment="1">
      <alignment vertical="center"/>
    </xf>
    <xf numFmtId="0" fontId="71" fillId="0" borderId="1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5" fillId="0" borderId="30" xfId="0" quotePrefix="1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left" vertical="center"/>
    </xf>
    <xf numFmtId="0" fontId="11" fillId="0" borderId="7" xfId="0" quotePrefix="1" applyFont="1" applyFill="1" applyBorder="1" applyAlignment="1">
      <alignment horizontal="left" vertical="center" wrapText="1"/>
    </xf>
    <xf numFmtId="0" fontId="26" fillId="0" borderId="7" xfId="0" quotePrefix="1" applyFont="1" applyFill="1" applyBorder="1" applyAlignment="1">
      <alignment horizontal="left" vertical="center" wrapText="1"/>
    </xf>
    <xf numFmtId="0" fontId="26" fillId="0" borderId="7" xfId="0" quotePrefix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66" fillId="0" borderId="25" xfId="0" quotePrefix="1" applyFont="1" applyFill="1" applyBorder="1" applyAlignment="1">
      <alignment horizontal="left" vertical="center" wrapText="1"/>
    </xf>
    <xf numFmtId="0" fontId="66" fillId="0" borderId="91" xfId="0" quotePrefix="1" applyFont="1" applyFill="1" applyBorder="1" applyAlignment="1">
      <alignment horizontal="center" vertical="center"/>
    </xf>
    <xf numFmtId="0" fontId="66" fillId="0" borderId="82" xfId="0" quotePrefix="1" applyFont="1" applyFill="1" applyBorder="1" applyAlignment="1">
      <alignment horizontal="center" vertical="center"/>
    </xf>
    <xf numFmtId="0" fontId="26" fillId="0" borderId="13" xfId="0" quotePrefix="1" applyFont="1" applyFill="1" applyBorder="1" applyAlignment="1">
      <alignment horizontal="left" vertical="center" wrapText="1"/>
    </xf>
    <xf numFmtId="0" fontId="26" fillId="0" borderId="25" xfId="0" quotePrefix="1" applyFont="1" applyFill="1" applyBorder="1" applyAlignment="1">
      <alignment horizontal="left" vertical="center" wrapText="1"/>
    </xf>
    <xf numFmtId="0" fontId="26" fillId="0" borderId="13" xfId="0" quotePrefix="1" applyFont="1" applyFill="1" applyBorder="1" applyAlignment="1">
      <alignment horizontal="center" vertical="center"/>
    </xf>
    <xf numFmtId="0" fontId="26" fillId="0" borderId="25" xfId="0" quotePrefix="1" applyFont="1" applyFill="1" applyBorder="1" applyAlignment="1">
      <alignment horizontal="center" vertical="center"/>
    </xf>
    <xf numFmtId="0" fontId="26" fillId="0" borderId="12" xfId="0" quotePrefix="1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left" vertical="center"/>
    </xf>
    <xf numFmtId="16" fontId="7" fillId="0" borderId="1" xfId="0" applyNumberFormat="1" applyFont="1" applyBorder="1" applyAlignment="1">
      <alignment horizontal="center" vertical="center"/>
    </xf>
    <xf numFmtId="16" fontId="7" fillId="0" borderId="1" xfId="0" quotePrefix="1" applyNumberFormat="1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1" fontId="7" fillId="0" borderId="1" xfId="0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6" fillId="0" borderId="19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73" fillId="0" borderId="1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2" fillId="0" borderId="25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23" fillId="5" borderId="12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6" fontId="11" fillId="5" borderId="19" xfId="0" applyNumberFormat="1" applyFont="1" applyFill="1" applyBorder="1" applyAlignment="1">
      <alignment vertical="center"/>
    </xf>
    <xf numFmtId="16" fontId="11" fillId="5" borderId="13" xfId="0" applyNumberFormat="1" applyFont="1" applyFill="1" applyBorder="1" applyAlignment="1">
      <alignment vertical="center"/>
    </xf>
    <xf numFmtId="0" fontId="7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62" fillId="0" borderId="1" xfId="0" applyFont="1" applyFill="1" applyBorder="1" applyAlignment="1">
      <alignment horizontal="left" vertical="center"/>
    </xf>
    <xf numFmtId="0" fontId="76" fillId="0" borderId="1" xfId="0" applyFont="1" applyFill="1" applyBorder="1" applyAlignment="1">
      <alignment horizontal="left" vertical="center"/>
    </xf>
    <xf numFmtId="0" fontId="62" fillId="0" borderId="1" xfId="0" applyFont="1" applyFill="1" applyBorder="1" applyAlignment="1">
      <alignment horizontal="center" vertical="center"/>
    </xf>
    <xf numFmtId="0" fontId="62" fillId="0" borderId="82" xfId="0" applyFont="1" applyFill="1" applyBorder="1" applyAlignment="1">
      <alignment horizontal="center" vertical="center"/>
    </xf>
    <xf numFmtId="0" fontId="62" fillId="0" borderId="83" xfId="0" applyFont="1" applyFill="1" applyBorder="1" applyAlignment="1">
      <alignment horizontal="center" vertical="center"/>
    </xf>
    <xf numFmtId="0" fontId="62" fillId="0" borderId="84" xfId="0" applyFont="1" applyFill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16" fontId="62" fillId="0" borderId="1" xfId="0" applyNumberFormat="1" applyFont="1" applyBorder="1" applyAlignment="1">
      <alignment horizontal="center" vertical="center"/>
    </xf>
    <xf numFmtId="16" fontId="62" fillId="0" borderId="1" xfId="0" quotePrefix="1" applyNumberFormat="1" applyFont="1" applyBorder="1" applyAlignment="1">
      <alignment horizontal="center" vertical="center"/>
    </xf>
    <xf numFmtId="1" fontId="62" fillId="0" borderId="1" xfId="0" quotePrefix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7" fillId="0" borderId="28" xfId="0" applyFont="1" applyBorder="1" applyAlignment="1">
      <alignment vertical="center"/>
    </xf>
    <xf numFmtId="0" fontId="68" fillId="0" borderId="34" xfId="0" quotePrefix="1" applyFont="1" applyFill="1" applyBorder="1" applyAlignment="1">
      <alignment horizontal="left" vertical="center" wrapText="1"/>
    </xf>
    <xf numFmtId="0" fontId="68" fillId="0" borderId="12" xfId="0" quotePrefix="1" applyFont="1" applyFill="1" applyBorder="1" applyAlignment="1">
      <alignment horizontal="left" vertical="center" wrapText="1"/>
    </xf>
    <xf numFmtId="0" fontId="68" fillId="0" borderId="34" xfId="0" quotePrefix="1" applyFont="1" applyFill="1" applyBorder="1" applyAlignment="1">
      <alignment horizontal="center" vertical="center"/>
    </xf>
    <xf numFmtId="0" fontId="68" fillId="0" borderId="90" xfId="0" quotePrefix="1" applyFont="1" applyFill="1" applyBorder="1" applyAlignment="1">
      <alignment horizontal="center" vertical="center"/>
    </xf>
    <xf numFmtId="0" fontId="26" fillId="0" borderId="21" xfId="0" quotePrefix="1" applyFont="1" applyFill="1" applyBorder="1" applyAlignment="1">
      <alignment horizontal="left" vertical="center" wrapText="1"/>
    </xf>
    <xf numFmtId="0" fontId="26" fillId="0" borderId="21" xfId="0" quotePrefix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72" fillId="0" borderId="1" xfId="0" applyFont="1" applyBorder="1" applyAlignment="1">
      <alignment horizontal="right" vertical="center"/>
    </xf>
    <xf numFmtId="0" fontId="23" fillId="0" borderId="40" xfId="0" applyFont="1" applyBorder="1" applyAlignment="1">
      <alignment vertical="center"/>
    </xf>
    <xf numFmtId="9" fontId="23" fillId="0" borderId="2" xfId="0" applyNumberFormat="1" applyFont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1" fontId="23" fillId="0" borderId="1" xfId="0" applyNumberFormat="1" applyFont="1" applyFill="1" applyBorder="1" applyAlignment="1">
      <alignment horizontal="right" vertical="center"/>
    </xf>
    <xf numFmtId="0" fontId="78" fillId="0" borderId="0" xfId="0" applyFont="1"/>
    <xf numFmtId="0" fontId="66" fillId="0" borderId="28" xfId="0" applyFont="1" applyFill="1" applyBorder="1" applyAlignment="1">
      <alignment vertical="center"/>
    </xf>
    <xf numFmtId="0" fontId="79" fillId="0" borderId="28" xfId="0" applyFont="1" applyBorder="1" applyAlignment="1">
      <alignment vertical="center"/>
    </xf>
    <xf numFmtId="0" fontId="25" fillId="14" borderId="1" xfId="0" applyFont="1" applyFill="1" applyBorder="1" applyAlignment="1" applyProtection="1">
      <alignment horizontal="left" wrapText="1"/>
    </xf>
    <xf numFmtId="0" fontId="25" fillId="14" borderId="1" xfId="0" applyFont="1" applyFill="1" applyBorder="1" applyAlignment="1" applyProtection="1">
      <alignment horizontal="center" vertical="center" wrapText="1"/>
      <protection locked="0"/>
    </xf>
    <xf numFmtId="0" fontId="25" fillId="14" borderId="1" xfId="0" applyFont="1" applyFill="1" applyBorder="1" applyAlignment="1" applyProtection="1">
      <alignment horizontal="center" wrapText="1"/>
      <protection locked="0"/>
    </xf>
    <xf numFmtId="3" fontId="25" fillId="14" borderId="1" xfId="3" applyNumberFormat="1" applyFont="1" applyFill="1" applyBorder="1" applyAlignment="1" applyProtection="1">
      <alignment horizontal="center" vertical="center" wrapText="1"/>
    </xf>
    <xf numFmtId="0" fontId="25" fillId="14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166" fontId="42" fillId="0" borderId="94" xfId="12" applyNumberFormat="1" applyFont="1" applyFill="1" applyBorder="1" applyAlignment="1" applyProtection="1">
      <alignment horizontal="left" vertical="center"/>
    </xf>
    <xf numFmtId="166" fontId="42" fillId="0" borderId="95" xfId="12" applyNumberFormat="1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textRotation="90" wrapText="1"/>
    </xf>
    <xf numFmtId="166" fontId="51" fillId="0" borderId="49" xfId="12" applyNumberFormat="1" applyFont="1" applyFill="1" applyBorder="1" applyAlignment="1" applyProtection="1">
      <alignment horizontal="center" vertical="center"/>
    </xf>
    <xf numFmtId="166" fontId="51" fillId="0" borderId="51" xfId="12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wrapText="1"/>
    </xf>
    <xf numFmtId="3" fontId="27" fillId="0" borderId="1" xfId="0" applyNumberFormat="1" applyFont="1" applyFill="1" applyBorder="1" applyAlignment="1" applyProtection="1">
      <alignment horizontal="center" vertical="center" textRotation="90" wrapText="1"/>
    </xf>
    <xf numFmtId="0" fontId="25" fillId="2" borderId="1" xfId="3" applyFont="1" applyFill="1" applyBorder="1" applyAlignment="1" applyProtection="1">
      <alignment horizontal="center" vertical="center" wrapText="1"/>
    </xf>
    <xf numFmtId="0" fontId="25" fillId="0" borderId="1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textRotation="90" wrapText="1"/>
    </xf>
    <xf numFmtId="0" fontId="25" fillId="0" borderId="1" xfId="3" applyFont="1" applyBorder="1" applyAlignment="1" applyProtection="1">
      <alignment horizontal="center" vertical="center" wrapText="1"/>
    </xf>
    <xf numFmtId="0" fontId="25" fillId="2" borderId="1" xfId="9" applyFont="1" applyFill="1" applyBorder="1" applyAlignment="1" applyProtection="1">
      <alignment horizontal="center" vertical="center" wrapText="1"/>
    </xf>
    <xf numFmtId="0" fontId="74" fillId="0" borderId="0" xfId="0" applyFont="1" applyAlignment="1">
      <alignment horizontal="left"/>
    </xf>
    <xf numFmtId="166" fontId="42" fillId="0" borderId="37" xfId="12" applyNumberFormat="1" applyFont="1" applyBorder="1" applyAlignment="1" applyProtection="1">
      <alignment horizontal="left" vertical="center"/>
    </xf>
    <xf numFmtId="166" fontId="42" fillId="0" borderId="38" xfId="12" applyNumberFormat="1" applyFont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2" fillId="0" borderId="92" xfId="0" applyFont="1" applyBorder="1" applyAlignment="1">
      <alignment horizontal="left" vertical="center"/>
    </xf>
    <xf numFmtId="0" fontId="27" fillId="0" borderId="42" xfId="0" applyFont="1" applyFill="1" applyBorder="1" applyAlignment="1">
      <alignment horizontal="left"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16" fontId="11" fillId="0" borderId="19" xfId="0" quotePrefix="1" applyNumberFormat="1" applyFont="1" applyBorder="1" applyAlignment="1">
      <alignment horizontal="left" vertical="center"/>
    </xf>
    <xf numFmtId="16" fontId="11" fillId="0" borderId="13" xfId="0" quotePrefix="1" applyNumberFormat="1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49" fontId="37" fillId="6" borderId="19" xfId="0" applyNumberFormat="1" applyFont="1" applyFill="1" applyBorder="1" applyAlignment="1">
      <alignment horizontal="left" vertical="center" wrapText="1"/>
    </xf>
    <xf numFmtId="49" fontId="37" fillId="6" borderId="26" xfId="0" applyNumberFormat="1" applyFont="1" applyFill="1" applyBorder="1" applyAlignment="1">
      <alignment horizontal="left" vertical="center" wrapText="1"/>
    </xf>
    <xf numFmtId="49" fontId="37" fillId="6" borderId="13" xfId="0" applyNumberFormat="1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75" fillId="0" borderId="19" xfId="0" applyFont="1" applyFill="1" applyBorder="1" applyAlignment="1">
      <alignment horizontal="left" vertical="center" wrapText="1"/>
    </xf>
    <xf numFmtId="0" fontId="75" fillId="0" borderId="26" xfId="0" applyFont="1" applyFill="1" applyBorder="1" applyAlignment="1">
      <alignment horizontal="left" vertical="center" wrapText="1"/>
    </xf>
    <xf numFmtId="0" fontId="75" fillId="0" borderId="13" xfId="0" applyFont="1" applyFill="1" applyBorder="1" applyAlignment="1">
      <alignment horizontal="left" vertical="center" wrapText="1"/>
    </xf>
    <xf numFmtId="166" fontId="43" fillId="0" borderId="54" xfId="12" applyNumberFormat="1" applyFont="1" applyBorder="1" applyAlignment="1" applyProtection="1">
      <alignment horizontal="center" vertical="center" wrapText="1"/>
    </xf>
    <xf numFmtId="166" fontId="43" fillId="0" borderId="0" xfId="12" applyNumberFormat="1" applyFont="1" applyBorder="1" applyAlignment="1" applyProtection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75" fillId="0" borderId="40" xfId="0" applyFont="1" applyFill="1" applyBorder="1" applyAlignment="1">
      <alignment horizontal="left" vertical="center" wrapText="1"/>
    </xf>
    <xf numFmtId="0" fontId="75" fillId="0" borderId="24" xfId="0" applyFont="1" applyFill="1" applyBorder="1" applyAlignment="1">
      <alignment horizontal="left" vertical="center" wrapText="1"/>
    </xf>
    <xf numFmtId="0" fontId="75" fillId="0" borderId="31" xfId="0" applyFont="1" applyFill="1" applyBorder="1" applyAlignment="1">
      <alignment horizontal="left" vertical="center" wrapText="1"/>
    </xf>
    <xf numFmtId="0" fontId="75" fillId="0" borderId="72" xfId="0" applyFont="1" applyFill="1" applyBorder="1" applyAlignment="1">
      <alignment horizontal="left" vertical="center" wrapText="1"/>
    </xf>
    <xf numFmtId="0" fontId="75" fillId="0" borderId="68" xfId="0" applyFont="1" applyFill="1" applyBorder="1" applyAlignment="1">
      <alignment horizontal="left" vertical="center" wrapText="1"/>
    </xf>
    <xf numFmtId="0" fontId="75" fillId="0" borderId="73" xfId="0" applyFont="1" applyFill="1" applyBorder="1" applyAlignment="1">
      <alignment horizontal="left" vertical="center" wrapText="1"/>
    </xf>
    <xf numFmtId="0" fontId="75" fillId="0" borderId="71" xfId="0" applyFont="1" applyFill="1" applyBorder="1" applyAlignment="1">
      <alignment horizontal="left" vertical="center" wrapText="1"/>
    </xf>
    <xf numFmtId="0" fontId="75" fillId="0" borderId="69" xfId="0" applyFont="1" applyFill="1" applyBorder="1" applyAlignment="1">
      <alignment horizontal="left" vertical="center" wrapText="1"/>
    </xf>
    <xf numFmtId="0" fontId="75" fillId="0" borderId="93" xfId="0" applyFont="1" applyFill="1" applyBorder="1" applyAlignment="1">
      <alignment horizontal="left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75" fillId="0" borderId="2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</cellXfs>
  <cellStyles count="15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4 2" xfId="14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xmlns="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xmlns="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workbookViewId="0">
      <selection activeCell="B8" sqref="B8:I8"/>
    </sheetView>
  </sheetViews>
  <sheetFormatPr defaultRowHeight="12.75"/>
  <cols>
    <col min="1" max="1" width="5" style="11" customWidth="1"/>
    <col min="2" max="2" width="12.28515625" style="11" customWidth="1"/>
    <col min="3" max="16384" width="9.140625" style="11"/>
  </cols>
  <sheetData>
    <row r="2" spans="1:9" ht="14.25">
      <c r="C2" s="623" t="s">
        <v>17</v>
      </c>
      <c r="D2" s="623"/>
      <c r="E2" s="623"/>
      <c r="F2" s="623"/>
      <c r="G2" s="623"/>
      <c r="H2" s="623"/>
      <c r="I2" s="623"/>
    </row>
    <row r="3" spans="1:9" ht="15.75">
      <c r="C3" s="624" t="s">
        <v>18</v>
      </c>
      <c r="D3" s="624"/>
      <c r="E3" s="624"/>
      <c r="F3" s="624"/>
      <c r="G3" s="624"/>
      <c r="H3" s="624"/>
      <c r="I3" s="624"/>
    </row>
    <row r="6" spans="1:9" ht="18.75">
      <c r="B6" s="625" t="s">
        <v>19</v>
      </c>
      <c r="C6" s="625"/>
      <c r="D6" s="625"/>
      <c r="E6" s="625"/>
      <c r="F6" s="625"/>
      <c r="G6" s="625"/>
      <c r="H6" s="625"/>
      <c r="I6" s="625"/>
    </row>
    <row r="7" spans="1:9" ht="18.75">
      <c r="B7" s="625" t="s">
        <v>20</v>
      </c>
      <c r="C7" s="625"/>
      <c r="D7" s="625"/>
      <c r="E7" s="625"/>
      <c r="F7" s="625"/>
      <c r="G7" s="625"/>
      <c r="H7" s="625"/>
      <c r="I7" s="625"/>
    </row>
    <row r="8" spans="1:9" ht="18.75">
      <c r="B8" s="625" t="s">
        <v>1852</v>
      </c>
      <c r="C8" s="625"/>
      <c r="D8" s="625"/>
      <c r="E8" s="625"/>
      <c r="F8" s="625"/>
      <c r="G8" s="625"/>
      <c r="H8" s="625"/>
      <c r="I8" s="625"/>
    </row>
    <row r="9" spans="1:9" ht="18.75">
      <c r="B9" s="625"/>
      <c r="C9" s="625"/>
      <c r="D9" s="625"/>
      <c r="E9" s="625"/>
      <c r="F9" s="625"/>
      <c r="G9" s="625"/>
      <c r="H9" s="625"/>
      <c r="I9" s="625"/>
    </row>
    <row r="10" spans="1:9" ht="15">
      <c r="A10" s="391"/>
      <c r="B10" s="391"/>
      <c r="C10" s="391" t="s">
        <v>65</v>
      </c>
      <c r="D10" s="391"/>
      <c r="E10" s="12"/>
      <c r="F10" s="12"/>
      <c r="G10" s="12"/>
      <c r="H10" s="12"/>
      <c r="I10" s="12"/>
    </row>
    <row r="11" spans="1:9" ht="15">
      <c r="A11" s="389" t="s">
        <v>1793</v>
      </c>
      <c r="B11" s="389" t="s">
        <v>1794</v>
      </c>
      <c r="C11" s="389"/>
      <c r="D11" s="389"/>
      <c r="E11" s="390"/>
      <c r="F11" s="390"/>
      <c r="G11" s="390"/>
      <c r="H11" s="390"/>
      <c r="I11" s="390"/>
    </row>
    <row r="12" spans="1:9" ht="15">
      <c r="A12" s="391" t="s">
        <v>1773</v>
      </c>
      <c r="B12" s="392" t="s">
        <v>286</v>
      </c>
      <c r="C12" s="392"/>
      <c r="D12" s="392"/>
      <c r="E12" s="304"/>
      <c r="F12" s="304"/>
      <c r="G12" s="304"/>
      <c r="H12" s="304"/>
      <c r="I12" s="304"/>
    </row>
    <row r="13" spans="1:9" ht="15">
      <c r="A13" s="391" t="s">
        <v>1774</v>
      </c>
      <c r="B13" s="392" t="s">
        <v>287</v>
      </c>
      <c r="C13" s="392"/>
      <c r="D13" s="392"/>
      <c r="E13" s="304"/>
      <c r="F13" s="304"/>
      <c r="G13" s="304"/>
      <c r="H13" s="304"/>
      <c r="I13" s="304"/>
    </row>
    <row r="14" spans="1:9" ht="15">
      <c r="A14" s="391" t="s">
        <v>1775</v>
      </c>
      <c r="B14" s="392" t="s">
        <v>288</v>
      </c>
      <c r="C14" s="392"/>
      <c r="D14" s="392"/>
      <c r="E14" s="304"/>
      <c r="F14" s="304"/>
      <c r="G14" s="304"/>
      <c r="H14" s="304"/>
      <c r="I14" s="304"/>
    </row>
    <row r="15" spans="1:9" ht="15">
      <c r="A15" s="391" t="s">
        <v>1776</v>
      </c>
      <c r="B15" s="392" t="s">
        <v>289</v>
      </c>
      <c r="C15" s="392"/>
      <c r="D15" s="392"/>
      <c r="E15" s="304"/>
      <c r="F15" s="304"/>
      <c r="G15" s="304"/>
      <c r="H15" s="304"/>
      <c r="I15" s="304"/>
    </row>
    <row r="16" spans="1:9" ht="15">
      <c r="A16" s="391" t="s">
        <v>1777</v>
      </c>
      <c r="B16" s="392" t="s">
        <v>193</v>
      </c>
      <c r="C16" s="392"/>
      <c r="D16" s="392"/>
      <c r="E16" s="304"/>
      <c r="F16" s="304"/>
      <c r="G16" s="304"/>
      <c r="H16" s="304"/>
      <c r="I16" s="304"/>
    </row>
    <row r="17" spans="1:9" ht="15.75" customHeight="1">
      <c r="A17" s="391" t="s">
        <v>1778</v>
      </c>
      <c r="B17" s="392" t="s">
        <v>200</v>
      </c>
      <c r="C17" s="392"/>
      <c r="D17" s="392"/>
      <c r="E17" s="304"/>
      <c r="F17" s="304"/>
      <c r="G17" s="304"/>
      <c r="H17" s="304"/>
      <c r="I17" s="304"/>
    </row>
    <row r="18" spans="1:9" ht="15.75" customHeight="1">
      <c r="A18" s="391" t="s">
        <v>1779</v>
      </c>
      <c r="B18" s="392" t="s">
        <v>201</v>
      </c>
      <c r="C18" s="392"/>
      <c r="D18" s="392"/>
      <c r="E18" s="304"/>
      <c r="F18" s="304"/>
      <c r="G18" s="304"/>
      <c r="H18" s="304"/>
      <c r="I18" s="304"/>
    </row>
    <row r="19" spans="1:9" ht="15">
      <c r="A19" s="391" t="s">
        <v>89</v>
      </c>
      <c r="B19" s="392" t="s">
        <v>272</v>
      </c>
      <c r="C19" s="392"/>
      <c r="D19" s="392"/>
      <c r="E19" s="304"/>
      <c r="F19" s="304"/>
      <c r="G19" s="304"/>
      <c r="H19" s="304"/>
      <c r="I19" s="304"/>
    </row>
    <row r="20" spans="1:9" ht="15">
      <c r="A20" s="391" t="s">
        <v>1780</v>
      </c>
      <c r="B20" s="392" t="s">
        <v>209</v>
      </c>
      <c r="C20" s="392"/>
      <c r="D20" s="392"/>
      <c r="E20" s="304"/>
      <c r="F20" s="304"/>
      <c r="G20" s="304"/>
      <c r="H20" s="304"/>
      <c r="I20" s="304"/>
    </row>
    <row r="21" spans="1:9" ht="15">
      <c r="A21" s="391" t="s">
        <v>1781</v>
      </c>
      <c r="B21" s="393" t="s">
        <v>1772</v>
      </c>
      <c r="C21" s="393"/>
      <c r="D21" s="393"/>
      <c r="E21" s="394"/>
      <c r="F21" s="394"/>
      <c r="G21" s="394"/>
      <c r="H21" s="304"/>
      <c r="I21" s="304"/>
    </row>
    <row r="22" spans="1:9" ht="15">
      <c r="A22" s="391" t="s">
        <v>1782</v>
      </c>
      <c r="B22" s="395" t="s">
        <v>211</v>
      </c>
      <c r="C22" s="392"/>
      <c r="D22" s="392"/>
      <c r="E22" s="304"/>
      <c r="F22" s="304"/>
      <c r="G22" s="304"/>
      <c r="H22" s="304"/>
      <c r="I22" s="304"/>
    </row>
    <row r="23" spans="1:9" ht="15">
      <c r="A23" s="391" t="s">
        <v>1783</v>
      </c>
      <c r="B23" s="395" t="s">
        <v>1741</v>
      </c>
      <c r="C23" s="392"/>
      <c r="D23" s="392"/>
      <c r="E23" s="304"/>
      <c r="F23" s="304"/>
      <c r="G23" s="304"/>
      <c r="H23" s="304"/>
      <c r="I23" s="304"/>
    </row>
    <row r="24" spans="1:9" ht="15">
      <c r="A24" s="391" t="s">
        <v>1784</v>
      </c>
      <c r="B24" s="393" t="s">
        <v>1766</v>
      </c>
      <c r="C24" s="393"/>
      <c r="D24" s="393"/>
      <c r="E24" s="394"/>
      <c r="F24" s="394"/>
      <c r="G24" s="394"/>
      <c r="H24" s="304"/>
      <c r="I24" s="304"/>
    </row>
    <row r="25" spans="1:9" ht="15">
      <c r="A25" s="391" t="s">
        <v>1785</v>
      </c>
      <c r="B25" s="393" t="s">
        <v>1767</v>
      </c>
      <c r="C25" s="393"/>
      <c r="D25" s="393"/>
      <c r="E25" s="394"/>
      <c r="F25" s="394"/>
      <c r="G25" s="394"/>
      <c r="H25" s="304"/>
      <c r="I25" s="304"/>
    </row>
    <row r="26" spans="1:9" ht="15">
      <c r="A26" s="391" t="s">
        <v>1786</v>
      </c>
      <c r="B26" s="393" t="s">
        <v>1771</v>
      </c>
      <c r="C26" s="393"/>
      <c r="D26" s="393"/>
      <c r="E26" s="394"/>
      <c r="F26" s="394"/>
      <c r="G26" s="394"/>
      <c r="H26" s="304"/>
      <c r="I26" s="304"/>
    </row>
    <row r="27" spans="1:9" ht="15">
      <c r="A27" s="391" t="s">
        <v>1787</v>
      </c>
      <c r="B27" s="392" t="s">
        <v>139</v>
      </c>
      <c r="C27" s="392"/>
      <c r="D27" s="392"/>
      <c r="E27" s="304"/>
      <c r="F27" s="304"/>
      <c r="G27" s="304"/>
      <c r="H27" s="304"/>
      <c r="I27" s="304"/>
    </row>
    <row r="28" spans="1:9" ht="15">
      <c r="A28" s="391" t="s">
        <v>1788</v>
      </c>
      <c r="B28" s="416" t="s">
        <v>259</v>
      </c>
      <c r="C28" s="416"/>
      <c r="D28" s="416"/>
      <c r="E28" s="417"/>
      <c r="F28" s="417"/>
      <c r="G28" s="417"/>
      <c r="H28" s="304"/>
      <c r="I28" s="304"/>
    </row>
    <row r="29" spans="1:9" ht="15">
      <c r="A29" s="391" t="s">
        <v>1789</v>
      </c>
      <c r="B29" s="392" t="s">
        <v>267</v>
      </c>
      <c r="C29" s="392"/>
      <c r="D29" s="392"/>
      <c r="E29" s="304"/>
      <c r="F29" s="304"/>
      <c r="G29" s="304"/>
      <c r="H29" s="304"/>
      <c r="I29" s="304"/>
    </row>
    <row r="30" spans="1:9" ht="15">
      <c r="A30" s="391" t="s">
        <v>1790</v>
      </c>
      <c r="B30" s="392" t="s">
        <v>269</v>
      </c>
      <c r="C30" s="392"/>
      <c r="D30" s="392"/>
      <c r="E30" s="304"/>
      <c r="F30" s="304"/>
      <c r="G30" s="304"/>
      <c r="H30" s="304"/>
      <c r="I30" s="304"/>
    </row>
    <row r="31" spans="1:9" ht="15">
      <c r="A31" s="391" t="s">
        <v>1791</v>
      </c>
      <c r="B31" s="392" t="s">
        <v>270</v>
      </c>
      <c r="C31" s="392"/>
      <c r="D31" s="392"/>
      <c r="E31" s="304"/>
      <c r="F31" s="304"/>
      <c r="G31" s="304"/>
      <c r="H31" s="304"/>
      <c r="I31" s="304"/>
    </row>
    <row r="32" spans="1:9" ht="15">
      <c r="A32" s="391" t="s">
        <v>1792</v>
      </c>
      <c r="B32" s="392" t="s">
        <v>271</v>
      </c>
      <c r="C32" s="392"/>
      <c r="D32" s="392"/>
      <c r="E32" s="304"/>
      <c r="F32" s="304"/>
      <c r="G32" s="304"/>
      <c r="H32" s="304"/>
      <c r="I32" s="304"/>
    </row>
    <row r="33" spans="1:9" ht="15">
      <c r="A33" s="391" t="s">
        <v>1840</v>
      </c>
      <c r="B33" s="392" t="s">
        <v>1838</v>
      </c>
      <c r="C33" s="388"/>
      <c r="D33" s="388"/>
      <c r="E33" s="388"/>
      <c r="F33" s="388"/>
      <c r="G33" s="388"/>
      <c r="H33" s="388"/>
      <c r="I33" s="388"/>
    </row>
  </sheetData>
  <mergeCells count="6">
    <mergeCell ref="C2:I2"/>
    <mergeCell ref="C3:I3"/>
    <mergeCell ref="B9:I9"/>
    <mergeCell ref="B6:I6"/>
    <mergeCell ref="B7:I7"/>
    <mergeCell ref="B8:I8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view="pageBreakPreview" topLeftCell="A4" zoomScaleNormal="100" zoomScaleSheetLayoutView="100" workbookViewId="0">
      <selection activeCell="AG10" sqref="AG10"/>
    </sheetView>
  </sheetViews>
  <sheetFormatPr defaultRowHeight="15.75"/>
  <cols>
    <col min="1" max="1" width="21.42578125" style="16" customWidth="1"/>
    <col min="2" max="2" width="5.28515625" style="16" customWidth="1"/>
    <col min="3" max="3" width="6.7109375" style="16" customWidth="1"/>
    <col min="4" max="4" width="5.7109375" style="16" customWidth="1"/>
    <col min="5" max="11" width="4" style="16" customWidth="1"/>
    <col min="12" max="14" width="4" style="18" customWidth="1"/>
    <col min="15" max="15" width="4" style="42" customWidth="1"/>
    <col min="16" max="17" width="4" style="16" customWidth="1"/>
    <col min="18" max="19" width="4" style="18" customWidth="1"/>
    <col min="20" max="20" width="4" style="42" customWidth="1"/>
    <col min="21" max="22" width="4" style="16" customWidth="1"/>
    <col min="23" max="23" width="4" style="19" customWidth="1"/>
    <col min="24" max="30" width="4" style="16" customWidth="1"/>
    <col min="31" max="31" width="4.140625" style="16" customWidth="1"/>
    <col min="32" max="32" width="4" style="16" customWidth="1"/>
    <col min="33" max="16384" width="9.140625" style="16"/>
  </cols>
  <sheetData>
    <row r="1" spans="1:32" ht="15.75" customHeight="1">
      <c r="A1" s="211"/>
      <c r="B1" s="212" t="s">
        <v>168</v>
      </c>
      <c r="C1" s="317" t="s">
        <v>306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9"/>
    </row>
    <row r="2" spans="1:32" ht="15.75" customHeight="1">
      <c r="A2" s="211"/>
      <c r="B2" s="212" t="s">
        <v>169</v>
      </c>
      <c r="C2" s="630" t="s">
        <v>2038</v>
      </c>
      <c r="D2" s="631"/>
      <c r="E2" s="631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</row>
    <row r="3" spans="1:32">
      <c r="A3" s="211"/>
      <c r="B3" s="212" t="s">
        <v>170</v>
      </c>
      <c r="C3" s="626" t="s">
        <v>2040</v>
      </c>
      <c r="D3" s="627"/>
      <c r="E3" s="627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9"/>
    </row>
    <row r="4" spans="1:32">
      <c r="A4" s="211"/>
      <c r="B4" s="212" t="s">
        <v>1795</v>
      </c>
      <c r="C4" s="214" t="s">
        <v>286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6"/>
    </row>
    <row r="5" spans="1:32" ht="12.75" customHeight="1">
      <c r="A5" s="64"/>
      <c r="C5" s="63"/>
      <c r="D5" s="29"/>
      <c r="E5" s="29"/>
      <c r="F5" s="29"/>
      <c r="G5" s="29"/>
      <c r="H5" s="29"/>
      <c r="I5" s="29"/>
      <c r="J5" s="29"/>
    </row>
    <row r="6" spans="1:32" s="54" customFormat="1" ht="34.5" customHeight="1">
      <c r="A6" s="632" t="s">
        <v>55</v>
      </c>
      <c r="B6" s="629" t="s">
        <v>2039</v>
      </c>
      <c r="C6" s="629" t="s">
        <v>2041</v>
      </c>
      <c r="D6" s="629" t="s">
        <v>2042</v>
      </c>
      <c r="E6" s="628" t="s">
        <v>56</v>
      </c>
      <c r="F6" s="628"/>
      <c r="G6" s="628"/>
      <c r="H6" s="628"/>
      <c r="I6" s="632" t="s">
        <v>178</v>
      </c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632"/>
      <c r="AC6" s="632"/>
      <c r="AD6" s="628" t="s">
        <v>175</v>
      </c>
      <c r="AE6" s="628"/>
      <c r="AF6" s="628"/>
    </row>
    <row r="7" spans="1:32" s="29" customFormat="1" ht="47.25" customHeight="1">
      <c r="A7" s="632"/>
      <c r="B7" s="629"/>
      <c r="C7" s="629"/>
      <c r="D7" s="629"/>
      <c r="E7" s="629" t="s">
        <v>124</v>
      </c>
      <c r="F7" s="629" t="s">
        <v>21</v>
      </c>
      <c r="G7" s="629" t="s">
        <v>22</v>
      </c>
      <c r="H7" s="634" t="s">
        <v>2</v>
      </c>
      <c r="I7" s="629" t="s">
        <v>184</v>
      </c>
      <c r="J7" s="629" t="s">
        <v>171</v>
      </c>
      <c r="K7" s="629" t="s">
        <v>172</v>
      </c>
      <c r="L7" s="633" t="s">
        <v>125</v>
      </c>
      <c r="M7" s="633"/>
      <c r="N7" s="633"/>
      <c r="O7" s="633"/>
      <c r="P7" s="633"/>
      <c r="Q7" s="629" t="s">
        <v>126</v>
      </c>
      <c r="R7" s="629" t="s">
        <v>173</v>
      </c>
      <c r="S7" s="628" t="s">
        <v>127</v>
      </c>
      <c r="T7" s="628"/>
      <c r="U7" s="628"/>
      <c r="V7" s="628"/>
      <c r="W7" s="628"/>
      <c r="X7" s="628"/>
      <c r="Y7" s="629" t="s">
        <v>128</v>
      </c>
      <c r="Z7" s="629" t="s">
        <v>141</v>
      </c>
      <c r="AA7" s="629" t="s">
        <v>129</v>
      </c>
      <c r="AB7" s="629" t="s">
        <v>57</v>
      </c>
      <c r="AC7" s="629" t="s">
        <v>130</v>
      </c>
      <c r="AD7" s="628"/>
      <c r="AE7" s="628"/>
      <c r="AF7" s="628"/>
    </row>
    <row r="8" spans="1:32" s="29" customFormat="1" ht="87" customHeight="1">
      <c r="A8" s="632"/>
      <c r="B8" s="629"/>
      <c r="C8" s="629"/>
      <c r="D8" s="629"/>
      <c r="E8" s="629"/>
      <c r="F8" s="629"/>
      <c r="G8" s="629"/>
      <c r="H8" s="634"/>
      <c r="I8" s="629"/>
      <c r="J8" s="629"/>
      <c r="K8" s="629"/>
      <c r="L8" s="270" t="s">
        <v>124</v>
      </c>
      <c r="M8" s="270" t="s">
        <v>21</v>
      </c>
      <c r="N8" s="270" t="s">
        <v>22</v>
      </c>
      <c r="O8" s="270" t="s">
        <v>57</v>
      </c>
      <c r="P8" s="271" t="s">
        <v>185</v>
      </c>
      <c r="Q8" s="629"/>
      <c r="R8" s="629"/>
      <c r="S8" s="270" t="s">
        <v>23</v>
      </c>
      <c r="T8" s="270" t="s">
        <v>21</v>
      </c>
      <c r="U8" s="270" t="s">
        <v>131</v>
      </c>
      <c r="V8" s="271" t="s">
        <v>132</v>
      </c>
      <c r="W8" s="271" t="s">
        <v>133</v>
      </c>
      <c r="X8" s="271" t="s">
        <v>174</v>
      </c>
      <c r="Y8" s="629"/>
      <c r="Z8" s="629"/>
      <c r="AA8" s="629"/>
      <c r="AB8" s="629"/>
      <c r="AC8" s="629"/>
      <c r="AD8" s="270" t="s">
        <v>24</v>
      </c>
      <c r="AE8" s="270" t="s">
        <v>25</v>
      </c>
      <c r="AF8" s="270" t="s">
        <v>26</v>
      </c>
    </row>
    <row r="9" spans="1:32" s="43" customFormat="1" ht="51">
      <c r="A9" s="449" t="s">
        <v>1853</v>
      </c>
      <c r="B9" s="452"/>
      <c r="C9" s="65"/>
      <c r="D9" s="65" t="e">
        <f>C9/H9/3.65</f>
        <v>#DIV/0!</v>
      </c>
      <c r="E9" s="66"/>
      <c r="F9" s="66"/>
      <c r="G9" s="67"/>
      <c r="H9" s="73">
        <f>SUM(E9:G9)</f>
        <v>0</v>
      </c>
      <c r="I9" s="68"/>
      <c r="J9" s="68"/>
      <c r="K9" s="68"/>
      <c r="L9" s="67"/>
      <c r="M9" s="67"/>
      <c r="N9" s="67"/>
      <c r="O9" s="67"/>
      <c r="P9" s="70">
        <f>SUM(L9:O9)</f>
        <v>0</v>
      </c>
      <c r="Q9" s="258">
        <f>I9-P9</f>
        <v>0</v>
      </c>
      <c r="R9" s="68"/>
      <c r="S9" s="69"/>
      <c r="T9" s="67"/>
      <c r="U9" s="67"/>
      <c r="V9" s="67"/>
      <c r="W9" s="67"/>
      <c r="X9" s="70">
        <f>SUM(S9:W9)</f>
        <v>0</v>
      </c>
      <c r="Y9" s="258">
        <f>R9-X9</f>
        <v>0</v>
      </c>
      <c r="Z9" s="68"/>
      <c r="AA9" s="66"/>
      <c r="AB9" s="66"/>
      <c r="AC9" s="259">
        <f t="shared" ref="AC9:AC22" si="0">Z9-(AA9+AB9)</f>
        <v>0</v>
      </c>
      <c r="AD9" s="68"/>
      <c r="AE9" s="68"/>
      <c r="AF9" s="68"/>
    </row>
    <row r="10" spans="1:32" s="43" customFormat="1" ht="25.5">
      <c r="A10" s="450" t="s">
        <v>1854</v>
      </c>
      <c r="B10" s="481">
        <v>295</v>
      </c>
      <c r="C10" s="610">
        <v>7834</v>
      </c>
      <c r="D10" s="454">
        <f>SUM(C10/H10/3.65)</f>
        <v>107.31506849315069</v>
      </c>
      <c r="E10" s="456">
        <v>20</v>
      </c>
      <c r="F10" s="66"/>
      <c r="G10" s="66"/>
      <c r="H10" s="73">
        <f t="shared" ref="H10:H22" si="1">SUM(E10:G10)</f>
        <v>20</v>
      </c>
      <c r="I10" s="68">
        <v>1</v>
      </c>
      <c r="J10" s="68"/>
      <c r="K10" s="68">
        <v>1</v>
      </c>
      <c r="L10" s="67">
        <v>1</v>
      </c>
      <c r="M10" s="67"/>
      <c r="N10" s="67"/>
      <c r="O10" s="67"/>
      <c r="P10" s="70">
        <f t="shared" ref="P10:P22" si="2">SUM(L10:O10)</f>
        <v>1</v>
      </c>
      <c r="Q10" s="258">
        <f t="shared" ref="Q10:Q21" si="3">I10-P10</f>
        <v>0</v>
      </c>
      <c r="R10" s="68">
        <v>12</v>
      </c>
      <c r="S10" s="69">
        <v>15</v>
      </c>
      <c r="T10" s="67"/>
      <c r="U10" s="67"/>
      <c r="V10" s="67"/>
      <c r="W10" s="67"/>
      <c r="X10" s="70">
        <f t="shared" ref="X10:X22" si="4">SUM(S10:W10)</f>
        <v>15</v>
      </c>
      <c r="Y10" s="258">
        <f t="shared" ref="Y10:Y22" si="5">R10-X10</f>
        <v>-3</v>
      </c>
      <c r="Z10" s="68"/>
      <c r="AA10" s="66"/>
      <c r="AB10" s="66"/>
      <c r="AC10" s="259">
        <f t="shared" si="0"/>
        <v>0</v>
      </c>
      <c r="AD10" s="68"/>
      <c r="AE10" s="68"/>
      <c r="AF10" s="68"/>
    </row>
    <row r="11" spans="1:32" s="43" customFormat="1" ht="25.5">
      <c r="A11" s="451" t="s">
        <v>1855</v>
      </c>
      <c r="B11" s="610">
        <v>153</v>
      </c>
      <c r="C11" s="610">
        <v>2902</v>
      </c>
      <c r="D11" s="455">
        <f>C11/H11/3.65</f>
        <v>39.753424657534246</v>
      </c>
      <c r="E11" s="66">
        <v>20</v>
      </c>
      <c r="F11" s="66"/>
      <c r="G11" s="66"/>
      <c r="H11" s="73">
        <f t="shared" si="1"/>
        <v>20</v>
      </c>
      <c r="I11" s="68">
        <v>1</v>
      </c>
      <c r="J11" s="68"/>
      <c r="K11" s="68">
        <v>1</v>
      </c>
      <c r="L11" s="67">
        <v>1</v>
      </c>
      <c r="M11" s="67"/>
      <c r="N11" s="67"/>
      <c r="O11" s="67"/>
      <c r="P11" s="70">
        <f t="shared" si="2"/>
        <v>1</v>
      </c>
      <c r="Q11" s="258">
        <f t="shared" si="3"/>
        <v>0</v>
      </c>
      <c r="R11" s="68">
        <v>9</v>
      </c>
      <c r="S11" s="69">
        <v>11</v>
      </c>
      <c r="T11" s="67"/>
      <c r="U11" s="67"/>
      <c r="V11" s="67"/>
      <c r="W11" s="67"/>
      <c r="X11" s="70">
        <f t="shared" si="4"/>
        <v>11</v>
      </c>
      <c r="Y11" s="258">
        <f t="shared" si="5"/>
        <v>-2</v>
      </c>
      <c r="Z11" s="68"/>
      <c r="AA11" s="66"/>
      <c r="AB11" s="66"/>
      <c r="AC11" s="259">
        <f t="shared" si="0"/>
        <v>0</v>
      </c>
      <c r="AD11" s="68"/>
      <c r="AE11" s="68"/>
      <c r="AF11" s="68"/>
    </row>
    <row r="12" spans="1:32" s="43" customFormat="1" ht="25.5">
      <c r="A12" s="451" t="s">
        <v>1856</v>
      </c>
      <c r="B12" s="481">
        <v>464</v>
      </c>
      <c r="C12" s="481">
        <v>9703</v>
      </c>
      <c r="D12" s="455">
        <f t="shared" ref="D12:D13" si="6">C12/H12/3.65</f>
        <v>66.458904109589042</v>
      </c>
      <c r="E12" s="66">
        <v>40</v>
      </c>
      <c r="F12" s="66"/>
      <c r="G12" s="66"/>
      <c r="H12" s="73">
        <f t="shared" si="1"/>
        <v>40</v>
      </c>
      <c r="I12" s="68">
        <v>2</v>
      </c>
      <c r="J12" s="68">
        <v>1</v>
      </c>
      <c r="K12" s="68">
        <v>1</v>
      </c>
      <c r="L12" s="67">
        <v>1</v>
      </c>
      <c r="M12" s="67"/>
      <c r="N12" s="67"/>
      <c r="O12" s="67"/>
      <c r="P12" s="70">
        <f t="shared" si="2"/>
        <v>1</v>
      </c>
      <c r="Q12" s="258">
        <f t="shared" si="3"/>
        <v>1</v>
      </c>
      <c r="R12" s="68">
        <v>11</v>
      </c>
      <c r="S12" s="69">
        <v>15</v>
      </c>
      <c r="T12" s="67"/>
      <c r="U12" s="67"/>
      <c r="V12" s="67"/>
      <c r="W12" s="67"/>
      <c r="X12" s="70">
        <f t="shared" si="4"/>
        <v>15</v>
      </c>
      <c r="Y12" s="258">
        <f t="shared" si="5"/>
        <v>-4</v>
      </c>
      <c r="Z12" s="68"/>
      <c r="AA12" s="66">
        <v>1</v>
      </c>
      <c r="AB12" s="66"/>
      <c r="AC12" s="259">
        <f t="shared" si="0"/>
        <v>-1</v>
      </c>
      <c r="AD12" s="68"/>
      <c r="AE12" s="68"/>
      <c r="AF12" s="68"/>
    </row>
    <row r="13" spans="1:32" s="43" customFormat="1" ht="39" thickBot="1">
      <c r="A13" s="450" t="s">
        <v>1857</v>
      </c>
      <c r="B13" s="611">
        <v>72</v>
      </c>
      <c r="C13" s="611">
        <v>1284</v>
      </c>
      <c r="D13" s="455">
        <f t="shared" si="6"/>
        <v>35.178082191780824</v>
      </c>
      <c r="E13" s="66">
        <v>10</v>
      </c>
      <c r="F13" s="66"/>
      <c r="G13" s="66"/>
      <c r="H13" s="73">
        <f t="shared" si="1"/>
        <v>10</v>
      </c>
      <c r="I13" s="68">
        <v>1</v>
      </c>
      <c r="J13" s="68"/>
      <c r="K13" s="68">
        <v>1</v>
      </c>
      <c r="L13" s="67">
        <v>1</v>
      </c>
      <c r="M13" s="67"/>
      <c r="N13" s="67"/>
      <c r="O13" s="67"/>
      <c r="P13" s="70">
        <f t="shared" si="2"/>
        <v>1</v>
      </c>
      <c r="Q13" s="258">
        <f t="shared" si="3"/>
        <v>0</v>
      </c>
      <c r="R13" s="68">
        <v>1</v>
      </c>
      <c r="S13" s="69"/>
      <c r="T13" s="67"/>
      <c r="U13" s="67"/>
      <c r="V13" s="67">
        <v>1</v>
      </c>
      <c r="W13" s="67"/>
      <c r="X13" s="70">
        <f t="shared" si="4"/>
        <v>1</v>
      </c>
      <c r="Y13" s="258">
        <f t="shared" si="5"/>
        <v>0</v>
      </c>
      <c r="Z13" s="68"/>
      <c r="AA13" s="66">
        <v>1</v>
      </c>
      <c r="AB13" s="66"/>
      <c r="AC13" s="259">
        <f t="shared" si="0"/>
        <v>-1</v>
      </c>
      <c r="AD13" s="68"/>
      <c r="AE13" s="68"/>
      <c r="AF13" s="68"/>
    </row>
    <row r="14" spans="1:32" s="43" customFormat="1" ht="16.5" thickTop="1">
      <c r="A14" s="65"/>
      <c r="B14" s="65"/>
      <c r="C14" s="65"/>
      <c r="D14" s="65" t="e">
        <f t="shared" ref="D14:D21" si="7">C14/H14/3.65</f>
        <v>#DIV/0!</v>
      </c>
      <c r="E14" s="66"/>
      <c r="F14" s="66"/>
      <c r="G14" s="66"/>
      <c r="H14" s="73">
        <f t="shared" si="1"/>
        <v>0</v>
      </c>
      <c r="I14" s="68"/>
      <c r="J14" s="68"/>
      <c r="K14" s="68"/>
      <c r="L14" s="67"/>
      <c r="M14" s="67"/>
      <c r="N14" s="67"/>
      <c r="O14" s="67"/>
      <c r="P14" s="70">
        <f t="shared" si="2"/>
        <v>0</v>
      </c>
      <c r="Q14" s="258">
        <f t="shared" si="3"/>
        <v>0</v>
      </c>
      <c r="R14" s="68"/>
      <c r="S14" s="69"/>
      <c r="T14" s="67"/>
      <c r="U14" s="67"/>
      <c r="V14" s="67"/>
      <c r="W14" s="67"/>
      <c r="X14" s="70">
        <f t="shared" si="4"/>
        <v>0</v>
      </c>
      <c r="Y14" s="258">
        <f t="shared" si="5"/>
        <v>0</v>
      </c>
      <c r="Z14" s="68"/>
      <c r="AA14" s="66"/>
      <c r="AB14" s="66"/>
      <c r="AC14" s="259">
        <f t="shared" si="0"/>
        <v>0</v>
      </c>
      <c r="AD14" s="68"/>
      <c r="AE14" s="68"/>
      <c r="AF14" s="68"/>
    </row>
    <row r="15" spans="1:32" s="43" customFormat="1">
      <c r="A15" s="65"/>
      <c r="B15" s="65"/>
      <c r="C15" s="65"/>
      <c r="D15" s="65" t="e">
        <f t="shared" si="7"/>
        <v>#DIV/0!</v>
      </c>
      <c r="E15" s="66"/>
      <c r="F15" s="66"/>
      <c r="G15" s="66"/>
      <c r="H15" s="73">
        <f t="shared" si="1"/>
        <v>0</v>
      </c>
      <c r="I15" s="68"/>
      <c r="J15" s="68"/>
      <c r="K15" s="68"/>
      <c r="L15" s="67"/>
      <c r="M15" s="67"/>
      <c r="N15" s="67"/>
      <c r="O15" s="67"/>
      <c r="P15" s="70">
        <f t="shared" si="2"/>
        <v>0</v>
      </c>
      <c r="Q15" s="258">
        <f t="shared" si="3"/>
        <v>0</v>
      </c>
      <c r="R15" s="68"/>
      <c r="S15" s="69"/>
      <c r="T15" s="67"/>
      <c r="U15" s="67"/>
      <c r="V15" s="67"/>
      <c r="W15" s="67"/>
      <c r="X15" s="70">
        <f t="shared" si="4"/>
        <v>0</v>
      </c>
      <c r="Y15" s="258">
        <f t="shared" si="5"/>
        <v>0</v>
      </c>
      <c r="Z15" s="68"/>
      <c r="AA15" s="66"/>
      <c r="AB15" s="66"/>
      <c r="AC15" s="259">
        <f t="shared" si="0"/>
        <v>0</v>
      </c>
      <c r="AD15" s="68"/>
      <c r="AE15" s="68"/>
      <c r="AF15" s="68"/>
    </row>
    <row r="16" spans="1:32" s="43" customFormat="1">
      <c r="A16" s="65"/>
      <c r="B16" s="65"/>
      <c r="C16" s="65"/>
      <c r="D16" s="65" t="e">
        <f t="shared" si="7"/>
        <v>#DIV/0!</v>
      </c>
      <c r="E16" s="66"/>
      <c r="F16" s="66"/>
      <c r="G16" s="66"/>
      <c r="H16" s="73">
        <f t="shared" si="1"/>
        <v>0</v>
      </c>
      <c r="I16" s="68"/>
      <c r="J16" s="68"/>
      <c r="K16" s="68"/>
      <c r="L16" s="67"/>
      <c r="M16" s="67"/>
      <c r="N16" s="67"/>
      <c r="O16" s="67"/>
      <c r="P16" s="70">
        <f t="shared" si="2"/>
        <v>0</v>
      </c>
      <c r="Q16" s="258">
        <f t="shared" si="3"/>
        <v>0</v>
      </c>
      <c r="R16" s="68"/>
      <c r="S16" s="69"/>
      <c r="T16" s="67"/>
      <c r="U16" s="67"/>
      <c r="V16" s="67"/>
      <c r="W16" s="67"/>
      <c r="X16" s="70">
        <f t="shared" si="4"/>
        <v>0</v>
      </c>
      <c r="Y16" s="258">
        <f t="shared" si="5"/>
        <v>0</v>
      </c>
      <c r="Z16" s="68"/>
      <c r="AA16" s="66"/>
      <c r="AB16" s="66"/>
      <c r="AC16" s="259">
        <f t="shared" si="0"/>
        <v>0</v>
      </c>
      <c r="AD16" s="68"/>
      <c r="AE16" s="68"/>
      <c r="AF16" s="68"/>
    </row>
    <row r="17" spans="1:32" s="43" customFormat="1">
      <c r="A17" s="65"/>
      <c r="B17" s="65"/>
      <c r="C17" s="65"/>
      <c r="D17" s="65" t="e">
        <f t="shared" si="7"/>
        <v>#DIV/0!</v>
      </c>
      <c r="E17" s="66"/>
      <c r="F17" s="66"/>
      <c r="G17" s="66"/>
      <c r="H17" s="73">
        <f t="shared" si="1"/>
        <v>0</v>
      </c>
      <c r="I17" s="68"/>
      <c r="J17" s="68"/>
      <c r="K17" s="68"/>
      <c r="L17" s="67"/>
      <c r="M17" s="67"/>
      <c r="N17" s="67"/>
      <c r="O17" s="67"/>
      <c r="P17" s="70">
        <f t="shared" si="2"/>
        <v>0</v>
      </c>
      <c r="Q17" s="258">
        <f t="shared" si="3"/>
        <v>0</v>
      </c>
      <c r="R17" s="68"/>
      <c r="S17" s="69"/>
      <c r="T17" s="67"/>
      <c r="U17" s="67"/>
      <c r="V17" s="67"/>
      <c r="W17" s="67"/>
      <c r="X17" s="70">
        <f t="shared" si="4"/>
        <v>0</v>
      </c>
      <c r="Y17" s="258">
        <f t="shared" si="5"/>
        <v>0</v>
      </c>
      <c r="Z17" s="68"/>
      <c r="AA17" s="66"/>
      <c r="AB17" s="66"/>
      <c r="AC17" s="259">
        <f t="shared" si="0"/>
        <v>0</v>
      </c>
      <c r="AD17" s="68"/>
      <c r="AE17" s="68"/>
      <c r="AF17" s="68"/>
    </row>
    <row r="18" spans="1:32" s="43" customFormat="1">
      <c r="A18" s="65"/>
      <c r="B18" s="65"/>
      <c r="C18" s="65"/>
      <c r="D18" s="65" t="e">
        <f t="shared" si="7"/>
        <v>#DIV/0!</v>
      </c>
      <c r="E18" s="66"/>
      <c r="F18" s="66"/>
      <c r="G18" s="66"/>
      <c r="H18" s="73">
        <f t="shared" si="1"/>
        <v>0</v>
      </c>
      <c r="I18" s="68"/>
      <c r="J18" s="68"/>
      <c r="K18" s="68"/>
      <c r="L18" s="67"/>
      <c r="M18" s="67"/>
      <c r="N18" s="67"/>
      <c r="O18" s="67"/>
      <c r="P18" s="70">
        <f t="shared" si="2"/>
        <v>0</v>
      </c>
      <c r="Q18" s="258">
        <f t="shared" si="3"/>
        <v>0</v>
      </c>
      <c r="R18" s="68"/>
      <c r="S18" s="69"/>
      <c r="T18" s="67"/>
      <c r="U18" s="67"/>
      <c r="V18" s="67"/>
      <c r="W18" s="67"/>
      <c r="X18" s="70">
        <f t="shared" si="4"/>
        <v>0</v>
      </c>
      <c r="Y18" s="258">
        <f t="shared" si="5"/>
        <v>0</v>
      </c>
      <c r="Z18" s="68"/>
      <c r="AA18" s="66"/>
      <c r="AB18" s="66"/>
      <c r="AC18" s="259">
        <f t="shared" si="0"/>
        <v>0</v>
      </c>
      <c r="AD18" s="68"/>
      <c r="AE18" s="68"/>
      <c r="AF18" s="68"/>
    </row>
    <row r="19" spans="1:32" s="43" customFormat="1">
      <c r="A19" s="65"/>
      <c r="B19" s="65"/>
      <c r="C19" s="65"/>
      <c r="D19" s="65" t="e">
        <f t="shared" si="7"/>
        <v>#DIV/0!</v>
      </c>
      <c r="E19" s="66"/>
      <c r="F19" s="66"/>
      <c r="G19" s="66"/>
      <c r="H19" s="73">
        <f t="shared" si="1"/>
        <v>0</v>
      </c>
      <c r="I19" s="68"/>
      <c r="J19" s="68"/>
      <c r="K19" s="68"/>
      <c r="L19" s="67"/>
      <c r="M19" s="67"/>
      <c r="N19" s="67"/>
      <c r="O19" s="67"/>
      <c r="P19" s="70">
        <f t="shared" si="2"/>
        <v>0</v>
      </c>
      <c r="Q19" s="258">
        <f t="shared" si="3"/>
        <v>0</v>
      </c>
      <c r="R19" s="68"/>
      <c r="S19" s="69"/>
      <c r="T19" s="67"/>
      <c r="U19" s="67"/>
      <c r="V19" s="67"/>
      <c r="W19" s="67"/>
      <c r="X19" s="70">
        <f t="shared" si="4"/>
        <v>0</v>
      </c>
      <c r="Y19" s="258">
        <f t="shared" si="5"/>
        <v>0</v>
      </c>
      <c r="Z19" s="68"/>
      <c r="AA19" s="66"/>
      <c r="AB19" s="66"/>
      <c r="AC19" s="259">
        <f t="shared" si="0"/>
        <v>0</v>
      </c>
      <c r="AD19" s="68"/>
      <c r="AE19" s="68"/>
      <c r="AF19" s="68"/>
    </row>
    <row r="20" spans="1:32" s="43" customFormat="1">
      <c r="A20" s="65"/>
      <c r="B20" s="65"/>
      <c r="C20" s="65"/>
      <c r="D20" s="65" t="e">
        <f t="shared" si="7"/>
        <v>#DIV/0!</v>
      </c>
      <c r="E20" s="66"/>
      <c r="F20" s="66"/>
      <c r="G20" s="66"/>
      <c r="H20" s="73">
        <f t="shared" si="1"/>
        <v>0</v>
      </c>
      <c r="I20" s="68"/>
      <c r="J20" s="68"/>
      <c r="K20" s="68"/>
      <c r="L20" s="67"/>
      <c r="M20" s="67"/>
      <c r="N20" s="67"/>
      <c r="O20" s="67"/>
      <c r="P20" s="70">
        <f t="shared" si="2"/>
        <v>0</v>
      </c>
      <c r="Q20" s="258">
        <f t="shared" si="3"/>
        <v>0</v>
      </c>
      <c r="R20" s="68"/>
      <c r="S20" s="69"/>
      <c r="T20" s="67"/>
      <c r="U20" s="67"/>
      <c r="V20" s="67"/>
      <c r="W20" s="67"/>
      <c r="X20" s="70">
        <f t="shared" si="4"/>
        <v>0</v>
      </c>
      <c r="Y20" s="258">
        <f t="shared" si="5"/>
        <v>0</v>
      </c>
      <c r="Z20" s="68"/>
      <c r="AA20" s="66"/>
      <c r="AB20" s="66"/>
      <c r="AC20" s="259">
        <f t="shared" si="0"/>
        <v>0</v>
      </c>
      <c r="AD20" s="68"/>
      <c r="AE20" s="68"/>
      <c r="AF20" s="68"/>
    </row>
    <row r="21" spans="1:32" s="43" customFormat="1">
      <c r="A21" s="65"/>
      <c r="B21" s="65"/>
      <c r="C21" s="65"/>
      <c r="D21" s="65" t="e">
        <f t="shared" si="7"/>
        <v>#DIV/0!</v>
      </c>
      <c r="E21" s="66"/>
      <c r="F21" s="66"/>
      <c r="G21" s="66"/>
      <c r="H21" s="73">
        <f t="shared" si="1"/>
        <v>0</v>
      </c>
      <c r="I21" s="68"/>
      <c r="J21" s="68"/>
      <c r="K21" s="68"/>
      <c r="L21" s="67"/>
      <c r="M21" s="67"/>
      <c r="N21" s="67"/>
      <c r="O21" s="67"/>
      <c r="P21" s="70">
        <f t="shared" si="2"/>
        <v>0</v>
      </c>
      <c r="Q21" s="258">
        <f t="shared" si="3"/>
        <v>0</v>
      </c>
      <c r="R21" s="68"/>
      <c r="S21" s="69"/>
      <c r="T21" s="67"/>
      <c r="U21" s="67"/>
      <c r="V21" s="67"/>
      <c r="W21" s="67"/>
      <c r="X21" s="70">
        <f t="shared" si="4"/>
        <v>0</v>
      </c>
      <c r="Y21" s="258">
        <f t="shared" si="5"/>
        <v>0</v>
      </c>
      <c r="Z21" s="68"/>
      <c r="AA21" s="66"/>
      <c r="AB21" s="66"/>
      <c r="AC21" s="259">
        <f t="shared" si="0"/>
        <v>0</v>
      </c>
      <c r="AD21" s="68"/>
      <c r="AE21" s="68"/>
      <c r="AF21" s="68"/>
    </row>
    <row r="22" spans="1:32" ht="15.75" customHeight="1">
      <c r="A22" s="260"/>
      <c r="B22" s="73">
        <f>SUM(B9:B21)</f>
        <v>984</v>
      </c>
      <c r="C22" s="73">
        <f>SUM(C9:C21)</f>
        <v>21723</v>
      </c>
      <c r="D22" s="73">
        <f>C22/H22/3.65</f>
        <v>66.12785388127854</v>
      </c>
      <c r="E22" s="73">
        <f>SUM(E9:E21)</f>
        <v>90</v>
      </c>
      <c r="F22" s="73">
        <f>SUM(F9:F21)</f>
        <v>0</v>
      </c>
      <c r="G22" s="73">
        <f>SUM(G9:G21)</f>
        <v>0</v>
      </c>
      <c r="H22" s="73">
        <f t="shared" si="1"/>
        <v>90</v>
      </c>
      <c r="I22" s="73">
        <f t="shared" ref="I22:O22" si="8">SUM(I9:I21)</f>
        <v>5</v>
      </c>
      <c r="J22" s="73">
        <f t="shared" si="8"/>
        <v>1</v>
      </c>
      <c r="K22" s="73">
        <f t="shared" si="8"/>
        <v>4</v>
      </c>
      <c r="L22" s="73">
        <f t="shared" si="8"/>
        <v>4</v>
      </c>
      <c r="M22" s="73">
        <f t="shared" si="8"/>
        <v>0</v>
      </c>
      <c r="N22" s="73">
        <f t="shared" si="8"/>
        <v>0</v>
      </c>
      <c r="O22" s="73">
        <f t="shared" si="8"/>
        <v>0</v>
      </c>
      <c r="P22" s="70">
        <f t="shared" si="2"/>
        <v>4</v>
      </c>
      <c r="Q22" s="261">
        <f>I22-P22</f>
        <v>1</v>
      </c>
      <c r="R22" s="73">
        <f t="shared" ref="R22:W22" si="9">SUM(R9:R21)</f>
        <v>33</v>
      </c>
      <c r="S22" s="73">
        <f t="shared" si="9"/>
        <v>41</v>
      </c>
      <c r="T22" s="73">
        <f t="shared" si="9"/>
        <v>0</v>
      </c>
      <c r="U22" s="73">
        <f t="shared" si="9"/>
        <v>0</v>
      </c>
      <c r="V22" s="73">
        <f t="shared" si="9"/>
        <v>1</v>
      </c>
      <c r="W22" s="73">
        <f t="shared" si="9"/>
        <v>0</v>
      </c>
      <c r="X22" s="70">
        <f t="shared" si="4"/>
        <v>42</v>
      </c>
      <c r="Y22" s="261">
        <f t="shared" si="5"/>
        <v>-9</v>
      </c>
      <c r="Z22" s="73">
        <f>SUM(Z9:Z21)</f>
        <v>0</v>
      </c>
      <c r="AA22" s="73">
        <f>SUM(AA9:AA21)</f>
        <v>2</v>
      </c>
      <c r="AB22" s="73">
        <f>SUM(AB9:AB21)</f>
        <v>0</v>
      </c>
      <c r="AC22" s="262">
        <f t="shared" si="0"/>
        <v>-2</v>
      </c>
      <c r="AD22" s="73">
        <f>SUM(AD9:AD21)</f>
        <v>0</v>
      </c>
      <c r="AE22" s="73">
        <f>SUM(AE9:AE21)</f>
        <v>0</v>
      </c>
      <c r="AF22" s="73">
        <f>SUM(AF9:AF21)</f>
        <v>0</v>
      </c>
    </row>
    <row r="23" spans="1:32">
      <c r="A23" s="22"/>
      <c r="B23" s="22"/>
      <c r="C23" s="22"/>
      <c r="D23" s="22"/>
      <c r="E23" s="22"/>
      <c r="F23" s="22"/>
      <c r="G23" s="19"/>
      <c r="H23" s="19"/>
      <c r="L23" s="21"/>
      <c r="M23" s="21"/>
      <c r="N23" s="21"/>
      <c r="O23" s="44"/>
      <c r="R23" s="21"/>
      <c r="S23" s="21"/>
      <c r="T23" s="44"/>
    </row>
    <row r="24" spans="1:32">
      <c r="A24" s="22"/>
      <c r="B24" s="22"/>
      <c r="C24" s="22"/>
      <c r="D24" s="22"/>
      <c r="E24" s="22"/>
      <c r="F24" s="22"/>
      <c r="G24" s="19"/>
      <c r="H24" s="19"/>
      <c r="L24" s="21"/>
      <c r="M24" s="21"/>
      <c r="N24" s="21"/>
      <c r="O24" s="44"/>
      <c r="R24" s="21"/>
      <c r="S24" s="21"/>
      <c r="T24" s="44"/>
    </row>
    <row r="25" spans="1:32">
      <c r="A25" s="23"/>
      <c r="B25" s="23"/>
      <c r="C25" s="23"/>
      <c r="D25" s="23"/>
      <c r="E25" s="23"/>
      <c r="F25" s="23"/>
      <c r="G25" s="24"/>
      <c r="H25" s="24"/>
      <c r="L25" s="25"/>
      <c r="M25" s="25"/>
      <c r="N25" s="25"/>
      <c r="O25" s="45"/>
      <c r="R25" s="25"/>
      <c r="S25" s="25"/>
      <c r="T25" s="45"/>
    </row>
    <row r="26" spans="1:32">
      <c r="A26" s="23"/>
      <c r="B26" s="23"/>
      <c r="C26" s="23"/>
      <c r="D26" s="23"/>
      <c r="E26" s="23"/>
      <c r="F26" s="23"/>
      <c r="G26" s="24"/>
      <c r="H26" s="24"/>
      <c r="L26" s="25"/>
      <c r="M26" s="25"/>
      <c r="N26" s="25"/>
      <c r="O26" s="45"/>
      <c r="R26" s="25"/>
      <c r="S26" s="25"/>
      <c r="T26" s="45"/>
    </row>
    <row r="27" spans="1:32">
      <c r="A27" s="23"/>
      <c r="B27" s="23"/>
      <c r="C27" s="23"/>
      <c r="D27" s="23"/>
      <c r="E27" s="23"/>
      <c r="F27" s="23"/>
      <c r="G27" s="24"/>
      <c r="H27" s="24"/>
      <c r="L27" s="25"/>
      <c r="M27" s="25"/>
      <c r="N27" s="25"/>
      <c r="O27" s="45"/>
      <c r="R27" s="25"/>
      <c r="S27" s="25"/>
      <c r="T27" s="45"/>
    </row>
    <row r="28" spans="1:32">
      <c r="A28" s="23"/>
      <c r="B28" s="23"/>
      <c r="C28" s="23"/>
      <c r="D28" s="23"/>
      <c r="E28" s="23"/>
      <c r="F28" s="23"/>
      <c r="G28" s="24"/>
      <c r="H28" s="24"/>
      <c r="L28" s="25"/>
      <c r="M28" s="25"/>
      <c r="N28" s="25"/>
      <c r="O28" s="45"/>
      <c r="R28" s="25"/>
      <c r="S28" s="25"/>
      <c r="T28" s="45"/>
    </row>
    <row r="29" spans="1:32">
      <c r="A29" s="26"/>
      <c r="B29" s="26"/>
      <c r="C29" s="26"/>
      <c r="D29" s="26"/>
      <c r="E29" s="26"/>
      <c r="F29" s="26"/>
    </row>
    <row r="30" spans="1:32">
      <c r="A30" s="26"/>
      <c r="B30" s="26"/>
      <c r="C30" s="26"/>
      <c r="D30" s="26"/>
      <c r="E30" s="26"/>
      <c r="F30" s="26"/>
    </row>
    <row r="31" spans="1:32">
      <c r="A31" s="26"/>
      <c r="B31" s="26"/>
      <c r="C31" s="26"/>
      <c r="D31" s="26"/>
      <c r="E31" s="26"/>
      <c r="F31" s="26"/>
    </row>
    <row r="32" spans="1:32">
      <c r="A32" s="26"/>
      <c r="B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</sheetData>
  <mergeCells count="25">
    <mergeCell ref="C2:E2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C3:E3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Normal="100" zoomScaleSheetLayoutView="100" workbookViewId="0">
      <selection activeCell="G23" sqref="G23"/>
    </sheetView>
  </sheetViews>
  <sheetFormatPr defaultRowHeight="12.75"/>
  <cols>
    <col min="1" max="1" width="21.5703125" style="28" customWidth="1"/>
    <col min="2" max="2" width="9.140625" style="28"/>
    <col min="3" max="3" width="5.85546875" style="28" customWidth="1"/>
    <col min="4" max="4" width="8" style="28" customWidth="1"/>
    <col min="5" max="5" width="5.85546875" style="27" customWidth="1"/>
    <col min="6" max="7" width="6.28515625" style="27" customWidth="1"/>
    <col min="8" max="8" width="6" style="27" customWidth="1"/>
    <col min="9" max="9" width="5.85546875" style="27" customWidth="1"/>
    <col min="10" max="10" width="6" style="27" customWidth="1"/>
    <col min="11" max="11" width="6.7109375" style="27" customWidth="1"/>
    <col min="12" max="12" width="6.42578125" style="27" customWidth="1"/>
    <col min="13" max="13" width="5.85546875" style="28" customWidth="1"/>
    <col min="14" max="14" width="6.28515625" style="28" customWidth="1"/>
    <col min="15" max="15" width="6.7109375" style="28" customWidth="1"/>
    <col min="16" max="16" width="5.7109375" style="20" customWidth="1"/>
    <col min="17" max="18" width="6.7109375" style="20" customWidth="1"/>
    <col min="19" max="16384" width="9.140625" style="20"/>
  </cols>
  <sheetData>
    <row r="1" spans="1:23" s="16" customFormat="1" ht="15.75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9"/>
      <c r="O1" s="18"/>
      <c r="P1" s="18"/>
      <c r="Q1" s="18"/>
      <c r="R1" s="42"/>
      <c r="S1" s="18"/>
      <c r="T1" s="42"/>
      <c r="W1" s="19"/>
    </row>
    <row r="2" spans="1:23" s="16" customFormat="1" ht="15.75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9"/>
      <c r="O2" s="18"/>
      <c r="P2" s="18"/>
      <c r="Q2" s="18"/>
      <c r="R2" s="42"/>
      <c r="S2" s="18"/>
      <c r="T2" s="42"/>
      <c r="W2" s="19"/>
    </row>
    <row r="3" spans="1:23" s="16" customFormat="1" ht="15.75">
      <c r="A3" s="221"/>
      <c r="B3" s="222" t="s">
        <v>170</v>
      </c>
      <c r="C3" s="213" t="str">
        <f>Kadar.ode.!C3</f>
        <v>01.01.2023.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9"/>
      <c r="O3" s="18"/>
      <c r="P3" s="18"/>
      <c r="Q3" s="18"/>
      <c r="R3" s="42"/>
      <c r="S3" s="18"/>
      <c r="T3" s="42"/>
      <c r="W3" s="19"/>
    </row>
    <row r="4" spans="1:23" s="16" customFormat="1" ht="15.75">
      <c r="A4" s="221"/>
      <c r="B4" s="222" t="s">
        <v>1796</v>
      </c>
      <c r="C4" s="214" t="s">
        <v>287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20"/>
      <c r="O4" s="18"/>
      <c r="P4" s="18"/>
      <c r="Q4" s="18"/>
      <c r="R4" s="42"/>
      <c r="S4" s="18"/>
      <c r="T4" s="42"/>
      <c r="W4" s="19"/>
    </row>
    <row r="5" spans="1:23" s="16" customFormat="1" ht="10.5" customHeight="1">
      <c r="A5" s="64"/>
      <c r="C5" s="97"/>
      <c r="F5" s="29"/>
      <c r="G5" s="29"/>
      <c r="H5" s="29"/>
      <c r="I5" s="29"/>
      <c r="J5" s="29"/>
      <c r="K5" s="29"/>
      <c r="L5" s="29"/>
      <c r="M5" s="29"/>
      <c r="O5" s="18"/>
      <c r="P5" s="18"/>
      <c r="Q5" s="18"/>
      <c r="R5" s="42"/>
      <c r="S5" s="18"/>
      <c r="T5" s="42"/>
      <c r="W5" s="19"/>
    </row>
    <row r="6" spans="1:23" ht="55.5" customHeight="1">
      <c r="A6" s="636" t="s">
        <v>54</v>
      </c>
      <c r="B6" s="635" t="s">
        <v>176</v>
      </c>
      <c r="C6" s="635" t="s">
        <v>28</v>
      </c>
      <c r="D6" s="635" t="s">
        <v>29</v>
      </c>
      <c r="E6" s="635" t="s">
        <v>178</v>
      </c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 t="s">
        <v>175</v>
      </c>
      <c r="Q6" s="635"/>
      <c r="R6" s="635"/>
    </row>
    <row r="7" spans="1:23" s="47" customFormat="1" ht="88.5" customHeight="1">
      <c r="A7" s="636"/>
      <c r="B7" s="635"/>
      <c r="C7" s="635"/>
      <c r="D7" s="635"/>
      <c r="E7" s="74" t="s">
        <v>140</v>
      </c>
      <c r="F7" s="320" t="s">
        <v>171</v>
      </c>
      <c r="G7" s="320" t="s">
        <v>172</v>
      </c>
      <c r="H7" s="74" t="s">
        <v>186</v>
      </c>
      <c r="I7" s="74" t="s">
        <v>187</v>
      </c>
      <c r="J7" s="74" t="s">
        <v>179</v>
      </c>
      <c r="K7" s="74" t="s">
        <v>180</v>
      </c>
      <c r="L7" s="74" t="s">
        <v>181</v>
      </c>
      <c r="M7" s="74" t="s">
        <v>141</v>
      </c>
      <c r="N7" s="74" t="s">
        <v>182</v>
      </c>
      <c r="O7" s="74" t="s">
        <v>183</v>
      </c>
      <c r="P7" s="74" t="s">
        <v>135</v>
      </c>
      <c r="Q7" s="74" t="s">
        <v>136</v>
      </c>
      <c r="R7" s="74" t="s">
        <v>137</v>
      </c>
    </row>
    <row r="8" spans="1:23" ht="12" customHeight="1">
      <c r="A8" s="78" t="s">
        <v>139</v>
      </c>
      <c r="B8" s="78"/>
      <c r="C8" s="78"/>
      <c r="D8" s="78"/>
      <c r="E8" s="80"/>
      <c r="F8" s="80"/>
      <c r="G8" s="80"/>
      <c r="H8" s="73"/>
      <c r="I8" s="79">
        <f t="shared" ref="I8:I17" si="0">E8-H8</f>
        <v>0</v>
      </c>
      <c r="J8" s="80"/>
      <c r="K8" s="73"/>
      <c r="L8" s="79">
        <f t="shared" ref="L8:L17" si="1">J8-K8</f>
        <v>0</v>
      </c>
      <c r="M8" s="66"/>
      <c r="N8" s="73"/>
      <c r="O8" s="79">
        <f t="shared" ref="O8:O17" si="2">M8-N8</f>
        <v>0</v>
      </c>
      <c r="P8" s="81"/>
      <c r="Q8" s="81"/>
      <c r="R8" s="81"/>
    </row>
    <row r="9" spans="1:23" ht="12" customHeight="1">
      <c r="A9" s="78"/>
      <c r="B9" s="78"/>
      <c r="C9" s="78"/>
      <c r="D9" s="78"/>
      <c r="E9" s="66"/>
      <c r="F9" s="80"/>
      <c r="G9" s="80"/>
      <c r="H9" s="73"/>
      <c r="I9" s="79">
        <f t="shared" si="0"/>
        <v>0</v>
      </c>
      <c r="J9" s="80"/>
      <c r="K9" s="73"/>
      <c r="L9" s="79">
        <f t="shared" si="1"/>
        <v>0</v>
      </c>
      <c r="M9" s="66"/>
      <c r="N9" s="73"/>
      <c r="O9" s="79">
        <f t="shared" si="2"/>
        <v>0</v>
      </c>
      <c r="P9" s="81"/>
      <c r="Q9" s="81"/>
      <c r="R9" s="81"/>
    </row>
    <row r="10" spans="1:23" ht="12" customHeight="1">
      <c r="A10" s="223"/>
      <c r="B10" s="78"/>
      <c r="C10" s="78"/>
      <c r="D10" s="78"/>
      <c r="E10" s="66"/>
      <c r="F10" s="80"/>
      <c r="G10" s="80"/>
      <c r="H10" s="73"/>
      <c r="I10" s="79">
        <f t="shared" si="0"/>
        <v>0</v>
      </c>
      <c r="J10" s="80"/>
      <c r="K10" s="73"/>
      <c r="L10" s="79">
        <f t="shared" si="1"/>
        <v>0</v>
      </c>
      <c r="M10" s="66"/>
      <c r="N10" s="73"/>
      <c r="O10" s="79">
        <f t="shared" si="2"/>
        <v>0</v>
      </c>
      <c r="P10" s="81"/>
      <c r="Q10" s="81"/>
      <c r="R10" s="81"/>
    </row>
    <row r="11" spans="1:23" ht="12" customHeight="1">
      <c r="A11" s="78"/>
      <c r="B11" s="78"/>
      <c r="C11" s="78"/>
      <c r="D11" s="78"/>
      <c r="E11" s="78"/>
      <c r="F11" s="321"/>
      <c r="G11" s="321"/>
      <c r="H11" s="73"/>
      <c r="I11" s="79">
        <f t="shared" si="0"/>
        <v>0</v>
      </c>
      <c r="J11" s="78"/>
      <c r="K11" s="73"/>
      <c r="L11" s="79">
        <f t="shared" si="1"/>
        <v>0</v>
      </c>
      <c r="M11" s="78"/>
      <c r="N11" s="73"/>
      <c r="O11" s="79">
        <f t="shared" si="2"/>
        <v>0</v>
      </c>
      <c r="P11" s="81"/>
      <c r="Q11" s="81"/>
      <c r="R11" s="81"/>
    </row>
    <row r="12" spans="1:23" ht="12" customHeight="1">
      <c r="A12" s="78"/>
      <c r="B12" s="78"/>
      <c r="C12" s="78"/>
      <c r="D12" s="78"/>
      <c r="E12" s="78"/>
      <c r="F12" s="321"/>
      <c r="G12" s="321"/>
      <c r="H12" s="73"/>
      <c r="I12" s="79">
        <f t="shared" si="0"/>
        <v>0</v>
      </c>
      <c r="J12" s="78"/>
      <c r="K12" s="73"/>
      <c r="L12" s="79">
        <f t="shared" si="1"/>
        <v>0</v>
      </c>
      <c r="M12" s="78"/>
      <c r="N12" s="73"/>
      <c r="O12" s="79">
        <f t="shared" si="2"/>
        <v>0</v>
      </c>
      <c r="P12" s="81"/>
      <c r="Q12" s="81"/>
      <c r="R12" s="81"/>
    </row>
    <row r="13" spans="1:23" ht="12" customHeight="1">
      <c r="A13" s="78"/>
      <c r="B13" s="78"/>
      <c r="C13" s="78"/>
      <c r="D13" s="78"/>
      <c r="E13" s="78"/>
      <c r="F13" s="321"/>
      <c r="G13" s="321"/>
      <c r="H13" s="73"/>
      <c r="I13" s="79">
        <f t="shared" si="0"/>
        <v>0</v>
      </c>
      <c r="J13" s="78"/>
      <c r="K13" s="73"/>
      <c r="L13" s="79">
        <f t="shared" si="1"/>
        <v>0</v>
      </c>
      <c r="M13" s="78"/>
      <c r="N13" s="73"/>
      <c r="O13" s="79">
        <f t="shared" si="2"/>
        <v>0</v>
      </c>
      <c r="P13" s="81"/>
      <c r="Q13" s="81"/>
      <c r="R13" s="81"/>
    </row>
    <row r="14" spans="1:23" ht="12" customHeight="1">
      <c r="A14" s="78"/>
      <c r="B14" s="78"/>
      <c r="C14" s="78"/>
      <c r="D14" s="78"/>
      <c r="E14" s="78"/>
      <c r="F14" s="321"/>
      <c r="G14" s="321"/>
      <c r="H14" s="73"/>
      <c r="I14" s="79">
        <f t="shared" si="0"/>
        <v>0</v>
      </c>
      <c r="J14" s="78"/>
      <c r="K14" s="73"/>
      <c r="L14" s="79">
        <f t="shared" si="1"/>
        <v>0</v>
      </c>
      <c r="M14" s="78"/>
      <c r="N14" s="73"/>
      <c r="O14" s="79">
        <f t="shared" si="2"/>
        <v>0</v>
      </c>
      <c r="P14" s="81"/>
      <c r="Q14" s="81"/>
      <c r="R14" s="81"/>
    </row>
    <row r="15" spans="1:23" ht="12" customHeight="1">
      <c r="A15" s="78"/>
      <c r="B15" s="78"/>
      <c r="C15" s="78"/>
      <c r="D15" s="78"/>
      <c r="E15" s="78"/>
      <c r="F15" s="321"/>
      <c r="G15" s="321"/>
      <c r="H15" s="73"/>
      <c r="I15" s="79">
        <f t="shared" si="0"/>
        <v>0</v>
      </c>
      <c r="J15" s="78"/>
      <c r="K15" s="73"/>
      <c r="L15" s="79">
        <f t="shared" si="1"/>
        <v>0</v>
      </c>
      <c r="M15" s="78"/>
      <c r="N15" s="73"/>
      <c r="O15" s="79">
        <f t="shared" si="2"/>
        <v>0</v>
      </c>
      <c r="P15" s="81"/>
      <c r="Q15" s="81"/>
      <c r="R15" s="81"/>
    </row>
    <row r="16" spans="1:23" ht="12" customHeight="1">
      <c r="A16" s="78"/>
      <c r="B16" s="78"/>
      <c r="C16" s="78"/>
      <c r="D16" s="78"/>
      <c r="E16" s="78"/>
      <c r="F16" s="321"/>
      <c r="G16" s="321"/>
      <c r="H16" s="73"/>
      <c r="I16" s="79">
        <f t="shared" si="0"/>
        <v>0</v>
      </c>
      <c r="J16" s="78"/>
      <c r="K16" s="73"/>
      <c r="L16" s="79">
        <f t="shared" si="1"/>
        <v>0</v>
      </c>
      <c r="M16" s="78"/>
      <c r="N16" s="73"/>
      <c r="O16" s="79">
        <f t="shared" si="2"/>
        <v>0</v>
      </c>
      <c r="P16" s="81"/>
      <c r="Q16" s="81"/>
      <c r="R16" s="81"/>
    </row>
    <row r="17" spans="1:18" ht="12" customHeight="1">
      <c r="A17" s="78"/>
      <c r="B17" s="78"/>
      <c r="C17" s="78"/>
      <c r="D17" s="78"/>
      <c r="E17" s="78"/>
      <c r="F17" s="321"/>
      <c r="G17" s="321"/>
      <c r="H17" s="73"/>
      <c r="I17" s="79">
        <f t="shared" si="0"/>
        <v>0</v>
      </c>
      <c r="J17" s="78"/>
      <c r="K17" s="73"/>
      <c r="L17" s="79">
        <f t="shared" si="1"/>
        <v>0</v>
      </c>
      <c r="M17" s="78"/>
      <c r="N17" s="73"/>
      <c r="O17" s="79">
        <f t="shared" si="2"/>
        <v>0</v>
      </c>
      <c r="P17" s="81"/>
      <c r="Q17" s="81"/>
      <c r="R17" s="81"/>
    </row>
    <row r="18" spans="1:18" s="48" customFormat="1" ht="12" customHeight="1">
      <c r="A18" s="257" t="s">
        <v>2</v>
      </c>
      <c r="B18" s="257"/>
      <c r="C18" s="257"/>
      <c r="D18" s="257"/>
      <c r="E18" s="257">
        <f t="shared" ref="E18:R18" si="3">SUM(E8:E17)</f>
        <v>0</v>
      </c>
      <c r="F18" s="257">
        <f t="shared" si="3"/>
        <v>0</v>
      </c>
      <c r="G18" s="257">
        <f t="shared" si="3"/>
        <v>0</v>
      </c>
      <c r="H18" s="257">
        <f t="shared" si="3"/>
        <v>0</v>
      </c>
      <c r="I18" s="257">
        <f t="shared" si="3"/>
        <v>0</v>
      </c>
      <c r="J18" s="257">
        <f t="shared" si="3"/>
        <v>0</v>
      </c>
      <c r="K18" s="257">
        <f t="shared" si="3"/>
        <v>0</v>
      </c>
      <c r="L18" s="257">
        <f t="shared" si="3"/>
        <v>0</v>
      </c>
      <c r="M18" s="257">
        <f t="shared" si="3"/>
        <v>0</v>
      </c>
      <c r="N18" s="257">
        <f t="shared" si="3"/>
        <v>0</v>
      </c>
      <c r="O18" s="257">
        <f t="shared" si="3"/>
        <v>0</v>
      </c>
      <c r="P18" s="257">
        <f t="shared" si="3"/>
        <v>0</v>
      </c>
      <c r="Q18" s="257">
        <f t="shared" si="3"/>
        <v>0</v>
      </c>
      <c r="R18" s="257">
        <f t="shared" si="3"/>
        <v>0</v>
      </c>
    </row>
    <row r="19" spans="1:18">
      <c r="A19" s="77" t="s">
        <v>177</v>
      </c>
    </row>
    <row r="20" spans="1:18" s="33" customFormat="1" ht="27" customHeight="1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</row>
    <row r="21" spans="1:18" s="33" customFormat="1" ht="17.25" customHeight="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8">
      <c r="A22" s="71"/>
      <c r="B22" s="71"/>
      <c r="C22" s="71"/>
      <c r="D22" s="71"/>
      <c r="E22" s="72"/>
      <c r="F22" s="72"/>
      <c r="G22" s="72"/>
      <c r="H22" s="72"/>
      <c r="I22" s="72"/>
      <c r="J22" s="72"/>
      <c r="K22" s="72"/>
      <c r="L22" s="72"/>
      <c r="M22" s="71"/>
      <c r="N22" s="71"/>
      <c r="O22" s="71"/>
      <c r="R22" s="61"/>
    </row>
    <row r="23" spans="1:18">
      <c r="A23" s="71"/>
      <c r="B23" s="71"/>
      <c r="C23" s="71"/>
      <c r="D23" s="71"/>
      <c r="E23" s="72"/>
      <c r="F23" s="72"/>
      <c r="G23" s="72"/>
      <c r="H23" s="72"/>
      <c r="I23" s="72"/>
      <c r="J23" s="72"/>
      <c r="K23" s="72"/>
      <c r="L23" s="72"/>
      <c r="M23" s="71"/>
      <c r="N23" s="71"/>
      <c r="O23" s="71"/>
    </row>
    <row r="24" spans="1:18">
      <c r="A24" s="71"/>
      <c r="B24" s="71"/>
      <c r="C24" s="71"/>
      <c r="D24" s="71"/>
      <c r="E24" s="72"/>
      <c r="F24" s="72"/>
      <c r="G24" s="72"/>
      <c r="H24" s="72"/>
      <c r="I24" s="72"/>
      <c r="J24" s="72"/>
      <c r="K24" s="72"/>
      <c r="L24" s="72"/>
      <c r="M24" s="71"/>
      <c r="N24" s="71"/>
      <c r="O24" s="71"/>
    </row>
  </sheetData>
  <mergeCells count="6">
    <mergeCell ref="P6:R6"/>
    <mergeCell ref="C6:C7"/>
    <mergeCell ref="D6:D7"/>
    <mergeCell ref="A6:A7"/>
    <mergeCell ref="B6:B7"/>
    <mergeCell ref="E6:O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topLeftCell="A16" zoomScaleNormal="100" zoomScaleSheetLayoutView="100" workbookViewId="0">
      <selection activeCell="L22" sqref="L22"/>
    </sheetView>
  </sheetViews>
  <sheetFormatPr defaultRowHeight="15.75"/>
  <cols>
    <col min="1" max="1" width="30.42578125" style="16" customWidth="1"/>
    <col min="2" max="2" width="6.7109375" style="19" customWidth="1"/>
    <col min="3" max="3" width="5" style="19" customWidth="1"/>
    <col min="4" max="8" width="5.28515625" style="19" customWidth="1"/>
    <col min="9" max="9" width="5.28515625" style="21" customWidth="1"/>
    <col min="10" max="10" width="4.5703125" style="21" customWidth="1"/>
    <col min="11" max="11" width="4.85546875" style="16" customWidth="1"/>
    <col min="12" max="12" width="5.28515625" style="19" customWidth="1"/>
    <col min="13" max="14" width="5.28515625" style="16" customWidth="1"/>
    <col min="15" max="15" width="4.7109375" style="16" customWidth="1"/>
    <col min="16" max="16" width="4.85546875" style="16" customWidth="1"/>
    <col min="17" max="23" width="5.28515625" style="16" customWidth="1"/>
    <col min="24" max="16384" width="9.140625" style="16"/>
  </cols>
  <sheetData>
    <row r="1" spans="1:23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9"/>
    </row>
    <row r="2" spans="1:23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9"/>
    </row>
    <row r="3" spans="1:23">
      <c r="A3" s="221"/>
      <c r="B3" s="222" t="s">
        <v>170</v>
      </c>
      <c r="C3" s="213" t="str">
        <f>Kadar.ode.!C3</f>
        <v>01.01.2023.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9"/>
    </row>
    <row r="4" spans="1:23">
      <c r="A4" s="221"/>
      <c r="B4" s="222" t="s">
        <v>1797</v>
      </c>
      <c r="C4" s="214" t="s">
        <v>288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20"/>
    </row>
    <row r="5" spans="1:23" ht="9" customHeight="1">
      <c r="A5" s="64"/>
      <c r="B5" s="16"/>
      <c r="C5" s="63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23" ht="45.75" customHeight="1">
      <c r="A6" s="638" t="s">
        <v>285</v>
      </c>
      <c r="B6" s="639" t="s">
        <v>30</v>
      </c>
      <c r="C6" s="629" t="s">
        <v>165</v>
      </c>
      <c r="D6" s="637" t="s">
        <v>178</v>
      </c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 t="s">
        <v>175</v>
      </c>
      <c r="U6" s="637"/>
      <c r="V6" s="637"/>
      <c r="W6" s="637"/>
    </row>
    <row r="7" spans="1:23" s="49" customFormat="1" ht="66" customHeight="1">
      <c r="A7" s="638"/>
      <c r="B7" s="639"/>
      <c r="C7" s="629"/>
      <c r="D7" s="246" t="s">
        <v>140</v>
      </c>
      <c r="E7" s="246" t="s">
        <v>188</v>
      </c>
      <c r="F7" s="270" t="s">
        <v>171</v>
      </c>
      <c r="G7" s="270" t="s">
        <v>172</v>
      </c>
      <c r="H7" s="246" t="s">
        <v>302</v>
      </c>
      <c r="I7" s="247" t="s">
        <v>57</v>
      </c>
      <c r="J7" s="270" t="s">
        <v>303</v>
      </c>
      <c r="K7" s="248" t="s">
        <v>64</v>
      </c>
      <c r="L7" s="248" t="s">
        <v>189</v>
      </c>
      <c r="M7" s="248" t="s">
        <v>302</v>
      </c>
      <c r="N7" s="247" t="s">
        <v>57</v>
      </c>
      <c r="O7" s="270" t="s">
        <v>303</v>
      </c>
      <c r="P7" s="246" t="s">
        <v>64</v>
      </c>
      <c r="Q7" s="249" t="s">
        <v>190</v>
      </c>
      <c r="R7" s="249" t="s">
        <v>138</v>
      </c>
      <c r="S7" s="249" t="s">
        <v>27</v>
      </c>
      <c r="T7" s="246" t="s">
        <v>135</v>
      </c>
      <c r="U7" s="246" t="s">
        <v>284</v>
      </c>
      <c r="V7" s="246" t="s">
        <v>142</v>
      </c>
      <c r="W7" s="246" t="s">
        <v>137</v>
      </c>
    </row>
    <row r="8" spans="1:23">
      <c r="A8" s="224" t="s">
        <v>31</v>
      </c>
      <c r="B8" s="66"/>
      <c r="C8" s="80"/>
      <c r="D8" s="66"/>
      <c r="E8" s="66"/>
      <c r="F8" s="80"/>
      <c r="G8" s="80"/>
      <c r="H8" s="66"/>
      <c r="I8" s="66"/>
      <c r="J8" s="73">
        <f>SUM(H8:I8)</f>
        <v>0</v>
      </c>
      <c r="K8" s="83">
        <f t="shared" ref="K8:K20" si="0">D8-(H8+I8)</f>
        <v>0</v>
      </c>
      <c r="L8" s="66"/>
      <c r="M8" s="66"/>
      <c r="N8" s="66"/>
      <c r="O8" s="73">
        <f>SUM(M8:N8)</f>
        <v>0</v>
      </c>
      <c r="P8" s="84">
        <f t="shared" ref="P8:P20" si="1">L8-(M8+N8)</f>
        <v>0</v>
      </c>
      <c r="Q8" s="85"/>
      <c r="R8" s="85"/>
      <c r="S8" s="84">
        <f>Q8-R8</f>
        <v>0</v>
      </c>
      <c r="T8" s="88"/>
      <c r="U8" s="88"/>
      <c r="V8" s="88"/>
      <c r="W8" s="88"/>
    </row>
    <row r="9" spans="1:23">
      <c r="A9" s="224" t="s">
        <v>32</v>
      </c>
      <c r="B9" s="66"/>
      <c r="C9" s="80"/>
      <c r="D9" s="66"/>
      <c r="E9" s="66"/>
      <c r="F9" s="80"/>
      <c r="G9" s="80"/>
      <c r="H9" s="66"/>
      <c r="I9" s="66"/>
      <c r="J9" s="73">
        <f t="shared" ref="J9:J20" si="2">SUM(H9:I9)</f>
        <v>0</v>
      </c>
      <c r="K9" s="83">
        <f t="shared" si="0"/>
        <v>0</v>
      </c>
      <c r="L9" s="66"/>
      <c r="M9" s="66"/>
      <c r="N9" s="66"/>
      <c r="O9" s="73">
        <f t="shared" ref="O9:O20" si="3">SUM(M9:N9)</f>
        <v>0</v>
      </c>
      <c r="P9" s="84">
        <f t="shared" si="1"/>
        <v>0</v>
      </c>
      <c r="Q9" s="85"/>
      <c r="R9" s="85"/>
      <c r="S9" s="84">
        <f t="shared" ref="S9:S20" si="4">Q9-R9</f>
        <v>0</v>
      </c>
      <c r="T9" s="88"/>
      <c r="U9" s="88"/>
      <c r="V9" s="88"/>
      <c r="W9" s="88"/>
    </row>
    <row r="10" spans="1:23">
      <c r="A10" s="224" t="s">
        <v>33</v>
      </c>
      <c r="B10" s="66"/>
      <c r="C10" s="80"/>
      <c r="D10" s="66"/>
      <c r="E10" s="66"/>
      <c r="F10" s="80"/>
      <c r="G10" s="80"/>
      <c r="H10" s="66"/>
      <c r="I10" s="66"/>
      <c r="J10" s="73">
        <f t="shared" si="2"/>
        <v>0</v>
      </c>
      <c r="K10" s="83">
        <f t="shared" si="0"/>
        <v>0</v>
      </c>
      <c r="L10" s="66"/>
      <c r="M10" s="66"/>
      <c r="N10" s="66"/>
      <c r="O10" s="73">
        <f t="shared" si="3"/>
        <v>0</v>
      </c>
      <c r="P10" s="84">
        <f t="shared" si="1"/>
        <v>0</v>
      </c>
      <c r="Q10" s="85"/>
      <c r="R10" s="85"/>
      <c r="S10" s="84">
        <f t="shared" si="4"/>
        <v>0</v>
      </c>
      <c r="T10" s="88"/>
      <c r="U10" s="88"/>
      <c r="V10" s="88"/>
      <c r="W10" s="88"/>
    </row>
    <row r="11" spans="1:23" ht="24">
      <c r="A11" s="224" t="s">
        <v>34</v>
      </c>
      <c r="B11" s="66">
        <v>90</v>
      </c>
      <c r="C11" s="80"/>
      <c r="D11" s="66"/>
      <c r="E11" s="66">
        <v>1</v>
      </c>
      <c r="F11" s="80"/>
      <c r="G11" s="80"/>
      <c r="H11" s="66">
        <v>1</v>
      </c>
      <c r="I11" s="66"/>
      <c r="J11" s="73">
        <f t="shared" si="2"/>
        <v>1</v>
      </c>
      <c r="K11" s="83">
        <f>(D11+E11)-(H11+I11)</f>
        <v>0</v>
      </c>
      <c r="L11" s="66">
        <v>1</v>
      </c>
      <c r="M11" s="66">
        <v>5</v>
      </c>
      <c r="N11" s="66"/>
      <c r="O11" s="73">
        <f t="shared" si="3"/>
        <v>5</v>
      </c>
      <c r="P11" s="84">
        <f t="shared" si="1"/>
        <v>-4</v>
      </c>
      <c r="Q11" s="85"/>
      <c r="R11" s="85"/>
      <c r="S11" s="84">
        <f t="shared" si="4"/>
        <v>0</v>
      </c>
      <c r="T11" s="88"/>
      <c r="U11" s="88"/>
      <c r="V11" s="88"/>
      <c r="W11" s="88"/>
    </row>
    <row r="12" spans="1:23">
      <c r="A12" s="224" t="s">
        <v>35</v>
      </c>
      <c r="B12" s="66"/>
      <c r="C12" s="80"/>
      <c r="D12" s="66"/>
      <c r="E12" s="66"/>
      <c r="F12" s="80"/>
      <c r="G12" s="80"/>
      <c r="H12" s="66"/>
      <c r="I12" s="66"/>
      <c r="J12" s="73">
        <f t="shared" si="2"/>
        <v>0</v>
      </c>
      <c r="K12" s="83">
        <f t="shared" si="0"/>
        <v>0</v>
      </c>
      <c r="L12" s="66"/>
      <c r="M12" s="66"/>
      <c r="N12" s="66"/>
      <c r="O12" s="73">
        <f t="shared" si="3"/>
        <v>0</v>
      </c>
      <c r="P12" s="84">
        <f t="shared" si="1"/>
        <v>0</v>
      </c>
      <c r="Q12" s="85"/>
      <c r="R12" s="85"/>
      <c r="S12" s="84">
        <f t="shared" si="4"/>
        <v>0</v>
      </c>
      <c r="T12" s="88"/>
      <c r="U12" s="88"/>
      <c r="V12" s="88"/>
      <c r="W12" s="88"/>
    </row>
    <row r="13" spans="1:23" ht="24">
      <c r="A13" s="224" t="s">
        <v>36</v>
      </c>
      <c r="B13" s="66"/>
      <c r="C13" s="80"/>
      <c r="D13" s="66"/>
      <c r="E13" s="66"/>
      <c r="F13" s="80"/>
      <c r="G13" s="80"/>
      <c r="H13" s="66"/>
      <c r="I13" s="66"/>
      <c r="J13" s="73">
        <f t="shared" si="2"/>
        <v>0</v>
      </c>
      <c r="K13" s="83">
        <f t="shared" si="0"/>
        <v>0</v>
      </c>
      <c r="L13" s="66"/>
      <c r="M13" s="66"/>
      <c r="N13" s="66"/>
      <c r="O13" s="73">
        <f t="shared" si="3"/>
        <v>0</v>
      </c>
      <c r="P13" s="84">
        <f t="shared" si="1"/>
        <v>0</v>
      </c>
      <c r="Q13" s="85"/>
      <c r="R13" s="85"/>
      <c r="S13" s="84">
        <f t="shared" si="4"/>
        <v>0</v>
      </c>
      <c r="T13" s="88"/>
      <c r="U13" s="88"/>
      <c r="V13" s="88"/>
      <c r="W13" s="88"/>
    </row>
    <row r="14" spans="1:23">
      <c r="A14" s="224" t="s">
        <v>37</v>
      </c>
      <c r="B14" s="66"/>
      <c r="C14" s="80"/>
      <c r="D14" s="66"/>
      <c r="E14" s="66"/>
      <c r="F14" s="80"/>
      <c r="G14" s="80"/>
      <c r="H14" s="66"/>
      <c r="I14" s="66"/>
      <c r="J14" s="73">
        <f t="shared" si="2"/>
        <v>0</v>
      </c>
      <c r="K14" s="83">
        <f t="shared" si="0"/>
        <v>0</v>
      </c>
      <c r="L14" s="66"/>
      <c r="M14" s="66"/>
      <c r="N14" s="66"/>
      <c r="O14" s="73">
        <f t="shared" si="3"/>
        <v>0</v>
      </c>
      <c r="P14" s="84">
        <f t="shared" si="1"/>
        <v>0</v>
      </c>
      <c r="Q14" s="85"/>
      <c r="R14" s="85"/>
      <c r="S14" s="84">
        <f t="shared" si="4"/>
        <v>0</v>
      </c>
      <c r="T14" s="88"/>
      <c r="U14" s="88"/>
      <c r="V14" s="88"/>
      <c r="W14" s="88"/>
    </row>
    <row r="15" spans="1:23">
      <c r="A15" s="224" t="s">
        <v>38</v>
      </c>
      <c r="B15" s="66"/>
      <c r="C15" s="80"/>
      <c r="D15" s="66"/>
      <c r="E15" s="66"/>
      <c r="F15" s="80"/>
      <c r="G15" s="80"/>
      <c r="H15" s="66"/>
      <c r="I15" s="66"/>
      <c r="J15" s="73">
        <f t="shared" si="2"/>
        <v>0</v>
      </c>
      <c r="K15" s="83">
        <f t="shared" si="0"/>
        <v>0</v>
      </c>
      <c r="L15" s="66"/>
      <c r="M15" s="66"/>
      <c r="N15" s="66"/>
      <c r="O15" s="73">
        <f t="shared" si="3"/>
        <v>0</v>
      </c>
      <c r="P15" s="84">
        <f t="shared" si="1"/>
        <v>0</v>
      </c>
      <c r="Q15" s="85"/>
      <c r="R15" s="85"/>
      <c r="S15" s="84">
        <f t="shared" si="4"/>
        <v>0</v>
      </c>
      <c r="T15" s="88"/>
      <c r="U15" s="88"/>
      <c r="V15" s="88"/>
      <c r="W15" s="88"/>
    </row>
    <row r="16" spans="1:23">
      <c r="A16" s="224" t="s">
        <v>39</v>
      </c>
      <c r="B16" s="66"/>
      <c r="C16" s="80"/>
      <c r="D16" s="66"/>
      <c r="E16" s="66"/>
      <c r="F16" s="80"/>
      <c r="G16" s="80"/>
      <c r="H16" s="66"/>
      <c r="I16" s="66"/>
      <c r="J16" s="73">
        <f t="shared" si="2"/>
        <v>0</v>
      </c>
      <c r="K16" s="83">
        <f t="shared" si="0"/>
        <v>0</v>
      </c>
      <c r="L16" s="66"/>
      <c r="M16" s="66"/>
      <c r="N16" s="66"/>
      <c r="O16" s="73">
        <f t="shared" si="3"/>
        <v>0</v>
      </c>
      <c r="P16" s="84">
        <f t="shared" si="1"/>
        <v>0</v>
      </c>
      <c r="Q16" s="85"/>
      <c r="R16" s="85"/>
      <c r="S16" s="84">
        <f t="shared" si="4"/>
        <v>0</v>
      </c>
      <c r="T16" s="88"/>
      <c r="U16" s="88"/>
      <c r="V16" s="88"/>
      <c r="W16" s="88"/>
    </row>
    <row r="17" spans="1:23" ht="24">
      <c r="A17" s="224" t="s">
        <v>40</v>
      </c>
      <c r="B17" s="66"/>
      <c r="C17" s="80"/>
      <c r="D17" s="66"/>
      <c r="E17" s="66"/>
      <c r="F17" s="80"/>
      <c r="G17" s="80"/>
      <c r="H17" s="66"/>
      <c r="I17" s="66"/>
      <c r="J17" s="73">
        <f t="shared" si="2"/>
        <v>0</v>
      </c>
      <c r="K17" s="83">
        <f t="shared" si="0"/>
        <v>0</v>
      </c>
      <c r="L17" s="66"/>
      <c r="M17" s="66"/>
      <c r="N17" s="66"/>
      <c r="O17" s="73">
        <f t="shared" si="3"/>
        <v>0</v>
      </c>
      <c r="P17" s="84">
        <f t="shared" si="1"/>
        <v>0</v>
      </c>
      <c r="Q17" s="85"/>
      <c r="R17" s="85"/>
      <c r="S17" s="84">
        <f t="shared" si="4"/>
        <v>0</v>
      </c>
      <c r="T17" s="88"/>
      <c r="U17" s="88"/>
      <c r="V17" s="88"/>
      <c r="W17" s="88"/>
    </row>
    <row r="18" spans="1:23" ht="24">
      <c r="A18" s="224" t="s">
        <v>41</v>
      </c>
      <c r="B18" s="66"/>
      <c r="C18" s="80"/>
      <c r="D18" s="66"/>
      <c r="E18" s="66"/>
      <c r="F18" s="80"/>
      <c r="G18" s="80"/>
      <c r="H18" s="66"/>
      <c r="I18" s="66"/>
      <c r="J18" s="73">
        <f t="shared" si="2"/>
        <v>0</v>
      </c>
      <c r="K18" s="83">
        <f>E18-(H18+I18)</f>
        <v>0</v>
      </c>
      <c r="L18" s="66"/>
      <c r="M18" s="66"/>
      <c r="N18" s="66"/>
      <c r="O18" s="73">
        <f t="shared" si="3"/>
        <v>0</v>
      </c>
      <c r="P18" s="84">
        <f t="shared" si="1"/>
        <v>0</v>
      </c>
      <c r="Q18" s="85"/>
      <c r="R18" s="85"/>
      <c r="S18" s="84">
        <f t="shared" si="4"/>
        <v>0</v>
      </c>
      <c r="T18" s="88"/>
      <c r="U18" s="88"/>
      <c r="V18" s="88"/>
      <c r="W18" s="88"/>
    </row>
    <row r="19" spans="1:23">
      <c r="A19" s="224" t="s">
        <v>143</v>
      </c>
      <c r="B19" s="66"/>
      <c r="C19" s="80"/>
      <c r="D19" s="66"/>
      <c r="E19" s="66"/>
      <c r="F19" s="80"/>
      <c r="G19" s="80"/>
      <c r="H19" s="66"/>
      <c r="I19" s="66"/>
      <c r="J19" s="73">
        <f t="shared" si="2"/>
        <v>0</v>
      </c>
      <c r="K19" s="83">
        <f t="shared" si="0"/>
        <v>0</v>
      </c>
      <c r="L19" s="66"/>
      <c r="M19" s="66"/>
      <c r="N19" s="66"/>
      <c r="O19" s="73">
        <f t="shared" si="3"/>
        <v>0</v>
      </c>
      <c r="P19" s="84">
        <f t="shared" si="1"/>
        <v>0</v>
      </c>
      <c r="Q19" s="85"/>
      <c r="R19" s="85"/>
      <c r="S19" s="84">
        <f t="shared" si="4"/>
        <v>0</v>
      </c>
      <c r="T19" s="88"/>
      <c r="U19" s="88"/>
      <c r="V19" s="88"/>
      <c r="W19" s="88"/>
    </row>
    <row r="20" spans="1:23" ht="24.75">
      <c r="A20" s="225" t="s">
        <v>42</v>
      </c>
      <c r="B20" s="66"/>
      <c r="C20" s="80"/>
      <c r="D20" s="66"/>
      <c r="E20" s="66"/>
      <c r="F20" s="80"/>
      <c r="G20" s="80"/>
      <c r="H20" s="66"/>
      <c r="I20" s="66"/>
      <c r="J20" s="73">
        <f t="shared" si="2"/>
        <v>0</v>
      </c>
      <c r="K20" s="83">
        <f t="shared" si="0"/>
        <v>0</v>
      </c>
      <c r="L20" s="75"/>
      <c r="M20" s="66"/>
      <c r="N20" s="66"/>
      <c r="O20" s="73">
        <f t="shared" si="3"/>
        <v>0</v>
      </c>
      <c r="P20" s="84">
        <f t="shared" si="1"/>
        <v>0</v>
      </c>
      <c r="Q20" s="85"/>
      <c r="R20" s="85"/>
      <c r="S20" s="84">
        <f t="shared" si="4"/>
        <v>0</v>
      </c>
      <c r="T20" s="88"/>
      <c r="U20" s="88"/>
      <c r="V20" s="88"/>
      <c r="W20" s="88"/>
    </row>
    <row r="21" spans="1:23" ht="24.75">
      <c r="A21" s="225" t="s">
        <v>43</v>
      </c>
      <c r="B21" s="66"/>
      <c r="C21" s="80"/>
      <c r="D21" s="66"/>
      <c r="E21" s="66"/>
      <c r="F21" s="80"/>
      <c r="G21" s="80"/>
      <c r="H21" s="66"/>
      <c r="I21" s="66"/>
      <c r="J21" s="73">
        <f t="shared" ref="J21:J22" si="5">SUM(H21:I21)</f>
        <v>0</v>
      </c>
      <c r="K21" s="83">
        <f t="shared" ref="K21:K22" si="6">D21-(H21+I21)</f>
        <v>0</v>
      </c>
      <c r="L21" s="75"/>
      <c r="M21" s="66"/>
      <c r="N21" s="66"/>
      <c r="O21" s="73">
        <f t="shared" ref="O21:O22" si="7">SUM(M21:N21)</f>
        <v>0</v>
      </c>
      <c r="P21" s="84">
        <f t="shared" ref="P21:P22" si="8">L21-(M21+N21)</f>
        <v>0</v>
      </c>
      <c r="Q21" s="85"/>
      <c r="R21" s="85"/>
      <c r="S21" s="84">
        <f t="shared" ref="S21:S22" si="9">Q21-R21</f>
        <v>0</v>
      </c>
      <c r="T21" s="88"/>
      <c r="U21" s="88"/>
      <c r="V21" s="88"/>
      <c r="W21" s="88"/>
    </row>
    <row r="22" spans="1:23" ht="24.75">
      <c r="A22" s="617" t="s">
        <v>2056</v>
      </c>
      <c r="B22" s="618"/>
      <c r="C22" s="618"/>
      <c r="D22" s="618"/>
      <c r="E22" s="618"/>
      <c r="F22" s="618"/>
      <c r="G22" s="618"/>
      <c r="H22" s="618"/>
      <c r="I22" s="618"/>
      <c r="J22" s="73">
        <f t="shared" si="5"/>
        <v>0</v>
      </c>
      <c r="K22" s="83">
        <f t="shared" si="6"/>
        <v>0</v>
      </c>
      <c r="L22" s="619">
        <v>1</v>
      </c>
      <c r="M22" s="618">
        <v>1</v>
      </c>
      <c r="N22" s="618"/>
      <c r="O22" s="73">
        <f t="shared" si="7"/>
        <v>1</v>
      </c>
      <c r="P22" s="84">
        <f t="shared" si="8"/>
        <v>0</v>
      </c>
      <c r="Q22" s="620"/>
      <c r="R22" s="620"/>
      <c r="S22" s="84">
        <f t="shared" si="9"/>
        <v>0</v>
      </c>
      <c r="T22" s="621"/>
      <c r="U22" s="621"/>
      <c r="V22" s="621"/>
      <c r="W22" s="621"/>
    </row>
    <row r="23" spans="1:23" ht="20.25" customHeight="1">
      <c r="A23" s="256" t="s">
        <v>88</v>
      </c>
      <c r="B23" s="73"/>
      <c r="C23" s="73"/>
      <c r="D23" s="73">
        <f>SUM(D8:D22)</f>
        <v>0</v>
      </c>
      <c r="E23" s="73">
        <f t="shared" ref="E23:W23" si="10">SUM(E8:E22)</f>
        <v>1</v>
      </c>
      <c r="F23" s="73">
        <f t="shared" si="10"/>
        <v>0</v>
      </c>
      <c r="G23" s="73">
        <f t="shared" si="10"/>
        <v>0</v>
      </c>
      <c r="H23" s="73">
        <f t="shared" si="10"/>
        <v>1</v>
      </c>
      <c r="I23" s="73">
        <f t="shared" si="10"/>
        <v>0</v>
      </c>
      <c r="J23" s="73">
        <f t="shared" si="10"/>
        <v>1</v>
      </c>
      <c r="K23" s="83">
        <f t="shared" si="10"/>
        <v>0</v>
      </c>
      <c r="L23" s="73">
        <f t="shared" si="10"/>
        <v>2</v>
      </c>
      <c r="M23" s="73">
        <f t="shared" si="10"/>
        <v>6</v>
      </c>
      <c r="N23" s="73">
        <f t="shared" si="10"/>
        <v>0</v>
      </c>
      <c r="O23" s="73">
        <f t="shared" si="10"/>
        <v>6</v>
      </c>
      <c r="P23" s="84">
        <f t="shared" si="10"/>
        <v>-4</v>
      </c>
      <c r="Q23" s="257">
        <f t="shared" si="10"/>
        <v>0</v>
      </c>
      <c r="R23" s="257">
        <f t="shared" si="10"/>
        <v>0</v>
      </c>
      <c r="S23" s="84">
        <f t="shared" si="10"/>
        <v>0</v>
      </c>
      <c r="T23" s="73">
        <f t="shared" si="10"/>
        <v>0</v>
      </c>
      <c r="U23" s="73">
        <f t="shared" si="10"/>
        <v>0</v>
      </c>
      <c r="V23" s="73">
        <f t="shared" si="10"/>
        <v>0</v>
      </c>
      <c r="W23" s="73">
        <f t="shared" si="10"/>
        <v>0</v>
      </c>
    </row>
    <row r="24" spans="1:23" ht="15.75" customHeight="1">
      <c r="A24" s="87" t="s">
        <v>144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2"/>
      <c r="R24" s="82"/>
      <c r="S24" s="82"/>
      <c r="T24" s="82"/>
      <c r="U24" s="82"/>
      <c r="V24" s="82"/>
      <c r="W24" s="82"/>
    </row>
    <row r="25" spans="1:23">
      <c r="A25" s="26"/>
    </row>
  </sheetData>
  <mergeCells count="5">
    <mergeCell ref="T6:W6"/>
    <mergeCell ref="D6:S6"/>
    <mergeCell ref="A6:A7"/>
    <mergeCell ref="B6:B7"/>
    <mergeCell ref="C6:C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4" zoomScaleNormal="100" workbookViewId="0">
      <selection activeCell="E20" sqref="E20"/>
    </sheetView>
  </sheetViews>
  <sheetFormatPr defaultRowHeight="12.75"/>
  <cols>
    <col min="1" max="1" width="28" style="20" customWidth="1"/>
    <col min="2" max="2" width="15" style="20" customWidth="1"/>
    <col min="3" max="3" width="11.7109375" style="20" customWidth="1"/>
    <col min="4" max="4" width="8.140625" style="20" customWidth="1"/>
    <col min="5" max="5" width="13.140625" style="20" customWidth="1"/>
    <col min="6" max="6" width="10" style="20" customWidth="1"/>
    <col min="7" max="7" width="8" style="20" customWidth="1"/>
    <col min="8" max="8" width="14.28515625" style="20" customWidth="1"/>
    <col min="9" max="9" width="11.42578125" style="20" customWidth="1"/>
    <col min="10" max="16384" width="9.140625" style="20"/>
  </cols>
  <sheetData>
    <row r="1" spans="1:9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9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9">
      <c r="A3" s="221"/>
      <c r="B3" s="222" t="s">
        <v>170</v>
      </c>
      <c r="C3" s="213" t="str">
        <f>Kadar.ode.!C3</f>
        <v>01.01.2023.</v>
      </c>
      <c r="D3" s="217"/>
      <c r="E3" s="217"/>
      <c r="F3" s="217"/>
      <c r="G3" s="219"/>
    </row>
    <row r="4" spans="1:9" ht="14.25">
      <c r="A4" s="221"/>
      <c r="B4" s="222" t="s">
        <v>1798</v>
      </c>
      <c r="C4" s="214" t="s">
        <v>289</v>
      </c>
      <c r="D4" s="218"/>
      <c r="E4" s="218"/>
      <c r="F4" s="218"/>
      <c r="G4" s="220"/>
    </row>
    <row r="5" spans="1:9" ht="12" customHeight="1">
      <c r="A5" s="64"/>
      <c r="B5" s="16"/>
      <c r="C5" s="63"/>
      <c r="D5" s="46"/>
    </row>
    <row r="6" spans="1:9" ht="21.75" customHeight="1">
      <c r="A6" s="640" t="s">
        <v>30</v>
      </c>
      <c r="B6" s="640"/>
      <c r="C6" s="89"/>
      <c r="D6" s="89"/>
      <c r="E6" s="89"/>
      <c r="F6" s="89"/>
    </row>
    <row r="7" spans="1:9">
      <c r="A7" s="91" t="s">
        <v>145</v>
      </c>
      <c r="B7" s="95"/>
      <c r="C7" s="89"/>
      <c r="D7" s="89"/>
      <c r="E7" s="89"/>
      <c r="F7" s="89"/>
    </row>
    <row r="8" spans="1:9">
      <c r="A8" s="91" t="s">
        <v>146</v>
      </c>
      <c r="B8" s="95"/>
      <c r="C8" s="89"/>
      <c r="D8" s="89"/>
      <c r="E8" s="89"/>
      <c r="F8" s="89"/>
    </row>
    <row r="9" spans="1:9">
      <c r="A9" s="91" t="s">
        <v>88</v>
      </c>
      <c r="B9" s="95"/>
      <c r="C9" s="89"/>
      <c r="D9" s="89"/>
      <c r="E9" s="89"/>
      <c r="F9" s="89"/>
    </row>
    <row r="10" spans="1:9">
      <c r="A10" s="89"/>
      <c r="B10" s="89"/>
      <c r="C10" s="89"/>
      <c r="D10" s="89"/>
      <c r="E10" s="89"/>
      <c r="F10" s="89"/>
      <c r="G10" s="89"/>
      <c r="H10" s="89"/>
      <c r="I10" s="90"/>
    </row>
    <row r="11" spans="1:9" ht="57.75" customHeight="1">
      <c r="A11" s="635" t="s">
        <v>44</v>
      </c>
      <c r="B11" s="641" t="s">
        <v>178</v>
      </c>
      <c r="C11" s="641"/>
      <c r="D11" s="641"/>
      <c r="E11" s="641"/>
      <c r="F11" s="641"/>
      <c r="G11" s="641"/>
      <c r="H11" s="641" t="s">
        <v>175</v>
      </c>
      <c r="I11" s="641"/>
    </row>
    <row r="12" spans="1:9" ht="54.75" customHeight="1">
      <c r="A12" s="635"/>
      <c r="B12" s="255" t="s">
        <v>191</v>
      </c>
      <c r="C12" s="255" t="s">
        <v>47</v>
      </c>
      <c r="D12" s="255" t="s">
        <v>27</v>
      </c>
      <c r="E12" s="255" t="s">
        <v>192</v>
      </c>
      <c r="F12" s="255" t="s">
        <v>47</v>
      </c>
      <c r="G12" s="255" t="s">
        <v>27</v>
      </c>
      <c r="H12" s="255" t="s">
        <v>45</v>
      </c>
      <c r="I12" s="255" t="s">
        <v>48</v>
      </c>
    </row>
    <row r="13" spans="1:9">
      <c r="A13" s="250" t="s">
        <v>49</v>
      </c>
      <c r="B13" s="92"/>
      <c r="C13" s="92"/>
      <c r="D13" s="251">
        <f t="shared" ref="D13:D23" si="0">B13-C13</f>
        <v>0</v>
      </c>
      <c r="E13" s="93"/>
      <c r="F13" s="94"/>
      <c r="G13" s="251">
        <f t="shared" ref="G13:G23" si="1">E13-F13</f>
        <v>0</v>
      </c>
      <c r="H13" s="93"/>
      <c r="I13" s="94"/>
    </row>
    <row r="14" spans="1:9">
      <c r="A14" s="250" t="s">
        <v>46</v>
      </c>
      <c r="B14" s="92"/>
      <c r="C14" s="92"/>
      <c r="D14" s="251">
        <f t="shared" si="0"/>
        <v>0</v>
      </c>
      <c r="E14" s="93"/>
      <c r="F14" s="94"/>
      <c r="G14" s="251">
        <f t="shared" si="1"/>
        <v>0</v>
      </c>
      <c r="H14" s="93"/>
      <c r="I14" s="94"/>
    </row>
    <row r="15" spans="1:9">
      <c r="A15" s="250" t="s">
        <v>1858</v>
      </c>
      <c r="B15" s="92">
        <v>14</v>
      </c>
      <c r="C15" s="92">
        <v>5</v>
      </c>
      <c r="D15" s="251">
        <f t="shared" si="0"/>
        <v>9</v>
      </c>
      <c r="E15" s="93"/>
      <c r="F15" s="94"/>
      <c r="G15" s="251">
        <f t="shared" si="1"/>
        <v>0</v>
      </c>
      <c r="H15" s="93"/>
      <c r="I15" s="94"/>
    </row>
    <row r="16" spans="1:9">
      <c r="A16" s="250" t="s">
        <v>1859</v>
      </c>
      <c r="B16" s="92"/>
      <c r="C16" s="92"/>
      <c r="D16" s="251">
        <f t="shared" si="0"/>
        <v>0</v>
      </c>
      <c r="E16" s="93">
        <v>45</v>
      </c>
      <c r="F16" s="94">
        <v>23</v>
      </c>
      <c r="G16" s="251">
        <f t="shared" si="1"/>
        <v>22</v>
      </c>
      <c r="H16" s="93"/>
      <c r="I16" s="94"/>
    </row>
    <row r="17" spans="1:9">
      <c r="A17" s="250"/>
      <c r="B17" s="92"/>
      <c r="C17" s="92"/>
      <c r="D17" s="251">
        <f t="shared" si="0"/>
        <v>0</v>
      </c>
      <c r="E17" s="93"/>
      <c r="F17" s="94"/>
      <c r="G17" s="251">
        <f t="shared" si="1"/>
        <v>0</v>
      </c>
      <c r="H17" s="93"/>
      <c r="I17" s="94"/>
    </row>
    <row r="18" spans="1:9">
      <c r="A18" s="250"/>
      <c r="B18" s="92"/>
      <c r="C18" s="92"/>
      <c r="D18" s="251">
        <f t="shared" si="0"/>
        <v>0</v>
      </c>
      <c r="E18" s="93"/>
      <c r="F18" s="94"/>
      <c r="G18" s="251">
        <f t="shared" si="1"/>
        <v>0</v>
      </c>
      <c r="H18" s="93"/>
      <c r="I18" s="94"/>
    </row>
    <row r="19" spans="1:9">
      <c r="A19" s="250"/>
      <c r="B19" s="92"/>
      <c r="C19" s="92"/>
      <c r="D19" s="251">
        <f t="shared" si="0"/>
        <v>0</v>
      </c>
      <c r="E19" s="93"/>
      <c r="F19" s="94"/>
      <c r="G19" s="251">
        <f t="shared" si="1"/>
        <v>0</v>
      </c>
      <c r="H19" s="93"/>
      <c r="I19" s="94"/>
    </row>
    <row r="20" spans="1:9">
      <c r="A20" s="250"/>
      <c r="B20" s="92"/>
      <c r="C20" s="92"/>
      <c r="D20" s="251">
        <f t="shared" si="0"/>
        <v>0</v>
      </c>
      <c r="E20" s="93"/>
      <c r="F20" s="94"/>
      <c r="G20" s="251">
        <f t="shared" si="1"/>
        <v>0</v>
      </c>
      <c r="H20" s="93"/>
      <c r="I20" s="94"/>
    </row>
    <row r="21" spans="1:9" s="50" customFormat="1">
      <c r="A21" s="252"/>
      <c r="B21" s="92"/>
      <c r="C21" s="92"/>
      <c r="D21" s="251">
        <f t="shared" si="0"/>
        <v>0</v>
      </c>
      <c r="E21" s="93"/>
      <c r="F21" s="94"/>
      <c r="G21" s="251">
        <f t="shared" si="1"/>
        <v>0</v>
      </c>
      <c r="H21" s="93"/>
      <c r="I21" s="94"/>
    </row>
    <row r="22" spans="1:9" s="50" customFormat="1">
      <c r="A22" s="252"/>
      <c r="B22" s="92"/>
      <c r="C22" s="92"/>
      <c r="D22" s="251">
        <f t="shared" si="0"/>
        <v>0</v>
      </c>
      <c r="E22" s="93"/>
      <c r="F22" s="94"/>
      <c r="G22" s="251">
        <f t="shared" si="1"/>
        <v>0</v>
      </c>
      <c r="H22" s="93"/>
      <c r="I22" s="94"/>
    </row>
    <row r="23" spans="1:9" s="50" customFormat="1">
      <c r="A23" s="253" t="s">
        <v>2</v>
      </c>
      <c r="B23" s="95">
        <f>SUM(B13:B22)</f>
        <v>14</v>
      </c>
      <c r="C23" s="95">
        <f>SUM(C13:C22)</f>
        <v>5</v>
      </c>
      <c r="D23" s="254">
        <f t="shared" si="0"/>
        <v>9</v>
      </c>
      <c r="E23" s="95">
        <f>SUM(E13:E22)</f>
        <v>45</v>
      </c>
      <c r="F23" s="95">
        <f>SUM(F13:F22)</f>
        <v>23</v>
      </c>
      <c r="G23" s="254">
        <f t="shared" si="1"/>
        <v>22</v>
      </c>
      <c r="H23" s="95">
        <f>SUM(H13:H22)</f>
        <v>0</v>
      </c>
      <c r="I23" s="95">
        <f>SUM(I13:I22)</f>
        <v>0</v>
      </c>
    </row>
  </sheetData>
  <mergeCells count="4">
    <mergeCell ref="A6:B6"/>
    <mergeCell ref="A11:A12"/>
    <mergeCell ref="B11:G11"/>
    <mergeCell ref="H11:I11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topLeftCell="A7" zoomScaleNormal="100" zoomScaleSheetLayoutView="100" workbookViewId="0">
      <selection activeCell="J18" sqref="J18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425"/>
      <c r="H1" s="436"/>
      <c r="I1" s="432"/>
      <c r="J1" s="429"/>
      <c r="K1" s="429"/>
      <c r="L1" s="51"/>
      <c r="M1" s="51"/>
      <c r="N1" s="51"/>
      <c r="O1" s="51"/>
      <c r="P1" s="51"/>
      <c r="Q1" s="51"/>
    </row>
    <row r="2" spans="1:17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424"/>
      <c r="H2" s="436"/>
      <c r="I2" s="433"/>
      <c r="J2" s="429"/>
      <c r="K2" s="426"/>
      <c r="L2" s="51"/>
      <c r="M2" s="51"/>
    </row>
    <row r="3" spans="1:17">
      <c r="A3" s="221"/>
      <c r="B3" s="222" t="s">
        <v>170</v>
      </c>
      <c r="C3" s="213" t="str">
        <f>Kadar.ode.!C3</f>
        <v>01.01.2023.</v>
      </c>
      <c r="D3" s="217"/>
      <c r="E3" s="217"/>
      <c r="F3" s="217"/>
      <c r="G3" s="407"/>
      <c r="H3" s="436"/>
      <c r="I3" s="433"/>
      <c r="J3" s="429"/>
      <c r="K3" s="426"/>
      <c r="L3" s="51"/>
      <c r="M3" s="51"/>
      <c r="N3" s="51"/>
      <c r="O3" s="51"/>
      <c r="P3" s="51"/>
      <c r="Q3" s="51"/>
    </row>
    <row r="4" spans="1:17" ht="14.25">
      <c r="A4" s="221"/>
      <c r="B4" s="222" t="s">
        <v>1799</v>
      </c>
      <c r="C4" s="214" t="s">
        <v>193</v>
      </c>
      <c r="D4" s="218"/>
      <c r="E4" s="218"/>
      <c r="F4" s="218"/>
      <c r="G4" s="408"/>
      <c r="H4" s="437"/>
      <c r="I4" s="434"/>
      <c r="J4" s="430"/>
      <c r="K4" s="427"/>
      <c r="L4" s="51"/>
      <c r="M4" s="51"/>
      <c r="N4" s="51"/>
      <c r="O4" s="51"/>
      <c r="P4" s="51"/>
      <c r="Q4" s="51"/>
    </row>
    <row r="5" spans="1:17">
      <c r="A5" s="423"/>
      <c r="B5" s="423"/>
      <c r="C5" s="423"/>
      <c r="D5" s="423"/>
      <c r="E5" s="423"/>
      <c r="F5" s="423"/>
      <c r="G5" s="442"/>
      <c r="H5" s="438"/>
      <c r="I5" s="435"/>
      <c r="J5" s="431"/>
      <c r="K5" s="428"/>
      <c r="L5" s="52"/>
      <c r="M5" s="52"/>
      <c r="N5" s="52"/>
      <c r="O5" s="52"/>
      <c r="P5" s="52"/>
      <c r="Q5" s="52"/>
    </row>
    <row r="6" spans="1:17" ht="193.5" customHeight="1" thickBot="1">
      <c r="A6" s="439"/>
      <c r="B6" s="439"/>
      <c r="C6" s="440" t="s">
        <v>1842</v>
      </c>
      <c r="D6" s="440" t="s">
        <v>47</v>
      </c>
      <c r="E6" s="440" t="s">
        <v>64</v>
      </c>
      <c r="F6" s="440" t="s">
        <v>175</v>
      </c>
      <c r="G6" s="440" t="s">
        <v>194</v>
      </c>
      <c r="H6" s="448" t="s">
        <v>1845</v>
      </c>
      <c r="I6" s="448" t="s">
        <v>1844</v>
      </c>
      <c r="J6" s="441" t="s">
        <v>1843</v>
      </c>
      <c r="K6" s="422" t="s">
        <v>1841</v>
      </c>
      <c r="L6" s="52"/>
      <c r="M6" s="52"/>
      <c r="N6" s="52"/>
      <c r="O6" s="52"/>
      <c r="P6" s="52"/>
      <c r="Q6" s="52"/>
    </row>
    <row r="7" spans="1:17" ht="6" customHeight="1" thickTop="1" thickBot="1">
      <c r="A7" s="53"/>
      <c r="B7" s="53"/>
      <c r="C7" s="53"/>
      <c r="D7" s="53"/>
      <c r="E7" s="53"/>
      <c r="F7" s="53"/>
      <c r="G7" s="53"/>
      <c r="H7" s="53"/>
      <c r="I7" s="445"/>
      <c r="J7" s="446"/>
      <c r="K7" s="444"/>
      <c r="L7" s="52"/>
      <c r="M7" s="52"/>
      <c r="N7" s="52"/>
      <c r="O7" s="52"/>
      <c r="P7" s="52"/>
      <c r="Q7" s="52"/>
    </row>
    <row r="8" spans="1:17" ht="16.5" thickTop="1" thickBot="1">
      <c r="A8" s="443" t="s">
        <v>58</v>
      </c>
      <c r="B8" s="53"/>
      <c r="C8" s="53">
        <f>SUM(Kadar.ode.!I22,Kadar.dne.bol.dij.!E18,Kadar.zaj.med.del.!D23)</f>
        <v>5</v>
      </c>
      <c r="D8" s="96">
        <f>IF(Kadar.zaj.med.del.!E11&gt;=Kadar.zaj.med.del.!J11,SUM(Kadar.ode.!P22,Kadar.dne.bol.dij.!H18,Kadar.zaj.med.del.!J23)-Kadar.zaj.med.del.!J11-Kadar.zaj.med.del.!J18,IF(((Kadar.zaj.med.del.!E11+Kadar.zaj.med.del.!D11)&lt;=Kadar.zaj.med.del.!J11),SUM(Kadar.ode.!P22,Kadar.dne.bol.dij.!H18,Kadar.zaj.med.del.!J23)-Kadar.zaj.med.del.!J18-(Kadar.zaj.med.del.!J11-Kadar.zaj.med.del.!D11),SUM(Kadar.ode.!P22,Kadar.dne.bol.dij.!H18,Kadar.zaj.med.del.!J23)-Kadar.zaj.med.del.!J18-Kadar.zaj.med.del.!E11))</f>
        <v>4</v>
      </c>
      <c r="E8" s="96">
        <f t="shared" ref="E8:E13" si="0">C8-D8</f>
        <v>1</v>
      </c>
      <c r="F8" s="53">
        <f>SUM(Kadar.ode.!AD22,Kadar.dne.bol.dij.!P18,Kadar.zaj.med.del.!T23)</f>
        <v>0</v>
      </c>
      <c r="G8" s="53">
        <f t="shared" ref="G8:G13" si="1">SUM(C8,F8)</f>
        <v>5</v>
      </c>
      <c r="H8" s="53">
        <v>0</v>
      </c>
      <c r="I8" s="421">
        <v>1</v>
      </c>
      <c r="J8" s="421">
        <v>1</v>
      </c>
      <c r="K8" s="421">
        <f>C8+J8</f>
        <v>6</v>
      </c>
      <c r="L8" s="52"/>
      <c r="M8" s="52"/>
      <c r="N8" s="52"/>
      <c r="O8" s="52"/>
      <c r="P8" s="52"/>
      <c r="Q8" s="52"/>
    </row>
    <row r="9" spans="1:17" ht="16.5" thickTop="1" thickBot="1">
      <c r="A9" s="443" t="s">
        <v>59</v>
      </c>
      <c r="B9" s="53"/>
      <c r="C9" s="53">
        <f>SUM(Kadar.zaj.med.del.!E23)</f>
        <v>1</v>
      </c>
      <c r="D9" s="53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1</v>
      </c>
      <c r="E9" s="53">
        <f t="shared" si="0"/>
        <v>0</v>
      </c>
      <c r="F9" s="53">
        <f>SUM(Kadar.zaj.med.del.!U23)</f>
        <v>0</v>
      </c>
      <c r="G9" s="53">
        <f t="shared" si="1"/>
        <v>1</v>
      </c>
      <c r="H9" s="53">
        <v>0</v>
      </c>
      <c r="I9" s="53">
        <v>0</v>
      </c>
      <c r="J9" s="421">
        <v>0</v>
      </c>
      <c r="K9" s="53">
        <f t="shared" ref="K9:K14" si="2">C9+J9</f>
        <v>1</v>
      </c>
      <c r="L9" s="52"/>
      <c r="M9" s="52"/>
      <c r="N9" s="52"/>
      <c r="O9" s="52"/>
      <c r="P9" s="52"/>
      <c r="Q9" s="52"/>
    </row>
    <row r="10" spans="1:17" ht="31.5" thickTop="1" thickBot="1">
      <c r="A10" s="443" t="s">
        <v>60</v>
      </c>
      <c r="B10" s="53"/>
      <c r="C10" s="53">
        <f>SUM(Kadar.ode.!R22,Kadar.dne.bol.dij.!J18,Kadar.zaj.med.del.!L23)</f>
        <v>35</v>
      </c>
      <c r="D10" s="96">
        <f>SUM(Kadar.ode.!X22,Kadar.dne.bol.dij.!K18,Kadar.zaj.med.del.!O23)</f>
        <v>48</v>
      </c>
      <c r="E10" s="53">
        <f t="shared" si="0"/>
        <v>-13</v>
      </c>
      <c r="F10" s="53">
        <f>SUM(Kadar.ode.!AE22,Kadar.dne.bol.dij.!Q18,Kadar.zaj.med.del.!V23)</f>
        <v>0</v>
      </c>
      <c r="G10" s="53">
        <f t="shared" si="1"/>
        <v>35</v>
      </c>
      <c r="H10" s="53">
        <v>0</v>
      </c>
      <c r="I10" s="53">
        <v>6</v>
      </c>
      <c r="J10" s="421">
        <v>6</v>
      </c>
      <c r="K10" s="53">
        <f>C10+J10</f>
        <v>41</v>
      </c>
    </row>
    <row r="11" spans="1:17" ht="31.5" thickTop="1" thickBot="1">
      <c r="A11" s="443" t="s">
        <v>61</v>
      </c>
      <c r="B11" s="53"/>
      <c r="C11" s="53">
        <f>SUM(Kadar.ode.!Z22,Kadar.dne.bol.dij.!M18,Kadar.zaj.med.del.!Q23)</f>
        <v>0</v>
      </c>
      <c r="D11" s="53">
        <f>SUM(Kadar.ode.!AA22,Kadar.ode.!AB22,Kadar.dne.bol.dij.!N18,Kadar.zaj.med.del.!R23)</f>
        <v>2</v>
      </c>
      <c r="E11" s="53">
        <f t="shared" si="0"/>
        <v>-2</v>
      </c>
      <c r="F11" s="53">
        <f>SUM(Kadar.ode.!AF22,Kadar.dne.bol.dij.!R18,Kadar.zaj.med.del.!W23)</f>
        <v>0</v>
      </c>
      <c r="G11" s="53">
        <f t="shared" si="1"/>
        <v>0</v>
      </c>
      <c r="H11" s="53">
        <v>0</v>
      </c>
      <c r="I11" s="53">
        <v>0</v>
      </c>
      <c r="J11" s="421">
        <v>0</v>
      </c>
      <c r="K11" s="53">
        <f t="shared" si="2"/>
        <v>0</v>
      </c>
    </row>
    <row r="12" spans="1:17" ht="46.5" thickTop="1" thickBot="1">
      <c r="A12" s="443" t="s">
        <v>62</v>
      </c>
      <c r="B12" s="53"/>
      <c r="C12" s="53">
        <f>SUM(Kadar.nem.!B23)</f>
        <v>14</v>
      </c>
      <c r="D12" s="53">
        <f>SUM(Kadar.nem.!C23)</f>
        <v>5</v>
      </c>
      <c r="E12" s="53">
        <f t="shared" si="0"/>
        <v>9</v>
      </c>
      <c r="F12" s="53">
        <f>SUM(Kadar.nem.!H23)</f>
        <v>0</v>
      </c>
      <c r="G12" s="53">
        <f t="shared" si="1"/>
        <v>14</v>
      </c>
      <c r="H12" s="53">
        <v>0</v>
      </c>
      <c r="I12" s="53">
        <v>0</v>
      </c>
      <c r="J12" s="421">
        <v>0</v>
      </c>
      <c r="K12" s="53">
        <f t="shared" si="2"/>
        <v>14</v>
      </c>
    </row>
    <row r="13" spans="1:17" ht="46.5" thickTop="1" thickBot="1">
      <c r="A13" s="443" t="s">
        <v>63</v>
      </c>
      <c r="B13" s="53"/>
      <c r="C13" s="53">
        <f>SUM(Kadar.nem.!E23)</f>
        <v>45</v>
      </c>
      <c r="D13" s="53">
        <f>SUM(Kadar.nem.!F23)</f>
        <v>23</v>
      </c>
      <c r="E13" s="53">
        <f t="shared" si="0"/>
        <v>22</v>
      </c>
      <c r="F13" s="53">
        <f>SUM(Kadar.nem.!I23)</f>
        <v>0</v>
      </c>
      <c r="G13" s="53">
        <f t="shared" si="1"/>
        <v>45</v>
      </c>
      <c r="H13" s="53">
        <v>0</v>
      </c>
      <c r="I13" s="53">
        <v>2</v>
      </c>
      <c r="J13" s="421">
        <v>2</v>
      </c>
      <c r="K13" s="53">
        <f t="shared" si="2"/>
        <v>47</v>
      </c>
    </row>
    <row r="14" spans="1:17" ht="16.5" thickTop="1" thickBot="1">
      <c r="A14" s="443" t="s">
        <v>2</v>
      </c>
      <c r="B14" s="53"/>
      <c r="C14" s="53">
        <f>SUM(C8:C13)</f>
        <v>100</v>
      </c>
      <c r="D14" s="53">
        <f>SUM(D8:D13)</f>
        <v>83</v>
      </c>
      <c r="E14" s="53">
        <f>SUM(E8:E13)</f>
        <v>17</v>
      </c>
      <c r="F14" s="53">
        <f>SUM(F8:F13)</f>
        <v>0</v>
      </c>
      <c r="G14" s="53">
        <f>SUM(G8:G13)</f>
        <v>100</v>
      </c>
      <c r="H14" s="53">
        <v>0</v>
      </c>
      <c r="I14" s="53">
        <v>9</v>
      </c>
      <c r="J14" s="421">
        <v>9</v>
      </c>
      <c r="K14" s="53">
        <f t="shared" si="2"/>
        <v>109</v>
      </c>
    </row>
    <row r="15" spans="1:17" ht="13.5" thickTop="1"/>
  </sheetData>
  <phoneticPr fontId="12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34" sqref="A34:N34"/>
    </sheetView>
  </sheetViews>
  <sheetFormatPr defaultRowHeight="12.75"/>
  <cols>
    <col min="1" max="1" width="7.5703125" customWidth="1"/>
    <col min="2" max="2" width="26.7109375" customWidth="1"/>
  </cols>
  <sheetData>
    <row r="1" spans="1:12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12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12">
      <c r="A3" s="221"/>
      <c r="B3" s="222"/>
      <c r="C3" s="643" t="s">
        <v>2040</v>
      </c>
      <c r="D3" s="644"/>
      <c r="E3" s="217"/>
      <c r="F3" s="217"/>
      <c r="G3" s="219"/>
    </row>
    <row r="4" spans="1:12" ht="14.25">
      <c r="A4" s="221"/>
      <c r="B4" s="222" t="s">
        <v>1800</v>
      </c>
      <c r="C4" s="214" t="s">
        <v>200</v>
      </c>
      <c r="D4" s="218"/>
      <c r="E4" s="218"/>
      <c r="F4" s="218"/>
      <c r="G4" s="220"/>
    </row>
    <row r="6" spans="1:12" ht="33.75" customHeight="1">
      <c r="A6" s="652" t="s">
        <v>166</v>
      </c>
      <c r="B6" s="652" t="s">
        <v>54</v>
      </c>
      <c r="C6" s="654" t="s">
        <v>195</v>
      </c>
      <c r="D6" s="655"/>
      <c r="E6" s="645" t="s">
        <v>196</v>
      </c>
      <c r="F6" s="645"/>
      <c r="G6" s="645" t="s">
        <v>199</v>
      </c>
      <c r="H6" s="645"/>
      <c r="I6" s="645" t="s">
        <v>197</v>
      </c>
      <c r="J6" s="645"/>
      <c r="K6" s="645" t="s">
        <v>198</v>
      </c>
      <c r="L6" s="645"/>
    </row>
    <row r="7" spans="1:12" ht="27.75" customHeight="1" thickBot="1">
      <c r="A7" s="653"/>
      <c r="B7" s="653"/>
      <c r="C7" s="114" t="s">
        <v>1</v>
      </c>
      <c r="D7" s="115" t="s">
        <v>0</v>
      </c>
      <c r="E7" s="269" t="s">
        <v>2043</v>
      </c>
      <c r="F7" s="269" t="s">
        <v>2044</v>
      </c>
      <c r="G7" s="269" t="s">
        <v>2043</v>
      </c>
      <c r="H7" s="269" t="s">
        <v>2044</v>
      </c>
      <c r="I7" s="269" t="s">
        <v>2043</v>
      </c>
      <c r="J7" s="269" t="s">
        <v>2044</v>
      </c>
      <c r="K7" s="269" t="s">
        <v>2043</v>
      </c>
      <c r="L7" s="269" t="s">
        <v>2044</v>
      </c>
    </row>
    <row r="8" spans="1:12" ht="15.75" thickTop="1">
      <c r="A8" s="264"/>
      <c r="B8" s="106"/>
      <c r="C8" s="172" t="s">
        <v>2</v>
      </c>
      <c r="D8" s="467">
        <v>90</v>
      </c>
      <c r="E8" s="461">
        <v>984</v>
      </c>
      <c r="F8" s="462">
        <v>1413</v>
      </c>
      <c r="G8" s="482">
        <v>21723</v>
      </c>
      <c r="H8" s="482">
        <v>32850</v>
      </c>
      <c r="I8" s="477">
        <f>G8/E8</f>
        <v>22.076219512195124</v>
      </c>
      <c r="J8" s="478">
        <f>H8/F8</f>
        <v>23.248407643312103</v>
      </c>
      <c r="K8" s="478">
        <f>G8/(365*D8)*100</f>
        <v>66.12785388127854</v>
      </c>
      <c r="L8" s="478">
        <f t="shared" ref="L8:L13" si="0">H8/(365*D8)*100</f>
        <v>100</v>
      </c>
    </row>
    <row r="9" spans="1:12" ht="15">
      <c r="A9" s="264"/>
      <c r="B9" s="457" t="s">
        <v>1860</v>
      </c>
      <c r="C9" s="173" t="s">
        <v>1863</v>
      </c>
      <c r="D9" s="458">
        <v>20</v>
      </c>
      <c r="E9" s="481">
        <v>295</v>
      </c>
      <c r="F9" s="463">
        <v>240</v>
      </c>
      <c r="G9" s="610">
        <v>7834</v>
      </c>
      <c r="H9" s="481">
        <v>7300</v>
      </c>
      <c r="I9" s="477">
        <f t="shared" ref="I9:J28" si="1">G9/E9</f>
        <v>26.55593220338983</v>
      </c>
      <c r="J9" s="478">
        <f t="shared" si="1"/>
        <v>30.416666666666668</v>
      </c>
      <c r="K9" s="478">
        <f>G9/(365*D9)*100</f>
        <v>107.31506849315069</v>
      </c>
      <c r="L9" s="478">
        <f t="shared" si="0"/>
        <v>100</v>
      </c>
    </row>
    <row r="10" spans="1:12" ht="15">
      <c r="A10" s="264"/>
      <c r="B10" s="457" t="s">
        <v>1861</v>
      </c>
      <c r="C10" s="173" t="s">
        <v>1864</v>
      </c>
      <c r="D10" s="458">
        <v>20</v>
      </c>
      <c r="E10" s="610">
        <v>153</v>
      </c>
      <c r="F10" s="464">
        <v>304</v>
      </c>
      <c r="G10" s="610">
        <v>2902</v>
      </c>
      <c r="H10" s="464">
        <v>7300</v>
      </c>
      <c r="I10" s="475">
        <f t="shared" si="1"/>
        <v>18.967320261437909</v>
      </c>
      <c r="J10" s="476">
        <f t="shared" si="1"/>
        <v>24.013157894736842</v>
      </c>
      <c r="K10" s="475">
        <f t="shared" ref="K10" si="2">G10/(365*D10)*100</f>
        <v>39.753424657534246</v>
      </c>
      <c r="L10" s="477">
        <f t="shared" si="0"/>
        <v>100</v>
      </c>
    </row>
    <row r="11" spans="1:12" ht="15">
      <c r="A11" s="264"/>
      <c r="B11" s="457" t="s">
        <v>1862</v>
      </c>
      <c r="C11" s="173" t="s">
        <v>1865</v>
      </c>
      <c r="D11" s="459">
        <v>40</v>
      </c>
      <c r="E11" s="481">
        <v>464</v>
      </c>
      <c r="F11" s="465">
        <v>695</v>
      </c>
      <c r="G11" s="481">
        <v>9703</v>
      </c>
      <c r="H11" s="481">
        <v>14600</v>
      </c>
      <c r="I11" s="477">
        <f t="shared" si="1"/>
        <v>20.911637931034484</v>
      </c>
      <c r="J11" s="478">
        <f t="shared" si="1"/>
        <v>21.007194244604317</v>
      </c>
      <c r="K11" s="478">
        <f>G11/(365*D11)*100</f>
        <v>66.458904109589042</v>
      </c>
      <c r="L11" s="478">
        <f t="shared" si="0"/>
        <v>100</v>
      </c>
    </row>
    <row r="12" spans="1:12" ht="15.75" thickBot="1">
      <c r="A12" s="265"/>
      <c r="B12" s="108"/>
      <c r="C12" s="174" t="s">
        <v>1866</v>
      </c>
      <c r="D12" s="460">
        <v>10</v>
      </c>
      <c r="E12" s="611">
        <v>72</v>
      </c>
      <c r="F12" s="466">
        <v>174</v>
      </c>
      <c r="G12" s="611">
        <v>1284</v>
      </c>
      <c r="H12" s="466">
        <v>3650</v>
      </c>
      <c r="I12" s="479">
        <f t="shared" si="1"/>
        <v>17.833333333333332</v>
      </c>
      <c r="J12" s="480">
        <f t="shared" si="1"/>
        <v>20.977011494252874</v>
      </c>
      <c r="K12" s="479">
        <f>G12/(365*D12)*100</f>
        <v>35.178082191780824</v>
      </c>
      <c r="L12" s="480">
        <f t="shared" si="0"/>
        <v>100</v>
      </c>
    </row>
    <row r="13" spans="1:12" ht="15.75" thickTop="1">
      <c r="A13" s="264"/>
      <c r="B13" s="106"/>
      <c r="C13" s="175" t="s">
        <v>2</v>
      </c>
      <c r="D13" s="461"/>
      <c r="E13" s="461"/>
      <c r="F13" s="461"/>
      <c r="G13" s="461"/>
      <c r="H13" s="461"/>
      <c r="I13" s="111" t="e">
        <f t="shared" si="1"/>
        <v>#DIV/0!</v>
      </c>
      <c r="J13" s="111" t="e">
        <f t="shared" si="1"/>
        <v>#DIV/0!</v>
      </c>
      <c r="K13" s="107" t="e">
        <f>G13/(365*D13)*100</f>
        <v>#DIV/0!</v>
      </c>
      <c r="L13" s="107" t="e">
        <f t="shared" si="0"/>
        <v>#DIV/0!</v>
      </c>
    </row>
    <row r="14" spans="1:12" ht="15">
      <c r="A14" s="264"/>
      <c r="B14" s="106"/>
      <c r="C14" s="173" t="s">
        <v>4</v>
      </c>
      <c r="D14" s="468"/>
      <c r="E14" s="468"/>
      <c r="F14" s="468"/>
      <c r="G14" s="468"/>
      <c r="H14" s="468"/>
      <c r="I14" s="107" t="e">
        <f t="shared" si="1"/>
        <v>#DIV/0!</v>
      </c>
      <c r="J14" s="107" t="e">
        <f t="shared" si="1"/>
        <v>#DIV/0!</v>
      </c>
      <c r="K14" s="107" t="e">
        <f t="shared" ref="K14:K28" si="3">G14/(365*D14)*100</f>
        <v>#DIV/0!</v>
      </c>
      <c r="L14" s="107" t="e">
        <f t="shared" ref="L14:L28" si="4">H14/(365*D14)*100</f>
        <v>#DIV/0!</v>
      </c>
    </row>
    <row r="15" spans="1:12" ht="15">
      <c r="A15" s="264"/>
      <c r="B15" s="106"/>
      <c r="C15" s="173" t="s">
        <v>5</v>
      </c>
      <c r="D15" s="468"/>
      <c r="E15" s="468"/>
      <c r="F15" s="468"/>
      <c r="G15" s="468"/>
      <c r="H15" s="468"/>
      <c r="I15" s="107" t="e">
        <f t="shared" si="1"/>
        <v>#DIV/0!</v>
      </c>
      <c r="J15" s="107" t="e">
        <f t="shared" si="1"/>
        <v>#DIV/0!</v>
      </c>
      <c r="K15" s="107" t="e">
        <f t="shared" si="3"/>
        <v>#DIV/0!</v>
      </c>
      <c r="L15" s="107" t="e">
        <f t="shared" si="4"/>
        <v>#DIV/0!</v>
      </c>
    </row>
    <row r="16" spans="1:12" ht="15.75" thickBot="1">
      <c r="A16" s="265"/>
      <c r="B16" s="108"/>
      <c r="C16" s="174" t="s">
        <v>7</v>
      </c>
      <c r="D16" s="469"/>
      <c r="E16" s="469"/>
      <c r="F16" s="469"/>
      <c r="G16" s="469"/>
      <c r="H16" s="469"/>
      <c r="I16" s="109" t="e">
        <f t="shared" si="1"/>
        <v>#DIV/0!</v>
      </c>
      <c r="J16" s="110" t="e">
        <f t="shared" si="1"/>
        <v>#DIV/0!</v>
      </c>
      <c r="K16" s="109" t="e">
        <f t="shared" si="3"/>
        <v>#DIV/0!</v>
      </c>
      <c r="L16" s="110" t="e">
        <f t="shared" si="4"/>
        <v>#DIV/0!</v>
      </c>
    </row>
    <row r="17" spans="1:16" ht="15.75" thickTop="1">
      <c r="A17" s="264"/>
      <c r="B17" s="106"/>
      <c r="C17" s="175" t="s">
        <v>2</v>
      </c>
      <c r="D17" s="468"/>
      <c r="E17" s="468"/>
      <c r="F17" s="468"/>
      <c r="G17" s="468"/>
      <c r="H17" s="468"/>
      <c r="I17" s="111" t="e">
        <f t="shared" si="1"/>
        <v>#DIV/0!</v>
      </c>
      <c r="J17" s="111" t="e">
        <f t="shared" si="1"/>
        <v>#DIV/0!</v>
      </c>
      <c r="K17" s="107" t="e">
        <f t="shared" si="3"/>
        <v>#DIV/0!</v>
      </c>
      <c r="L17" s="107" t="e">
        <f t="shared" si="4"/>
        <v>#DIV/0!</v>
      </c>
    </row>
    <row r="18" spans="1:16" ht="15">
      <c r="A18" s="264"/>
      <c r="B18" s="106"/>
      <c r="C18" s="173" t="s">
        <v>4</v>
      </c>
      <c r="D18" s="468"/>
      <c r="E18" s="468"/>
      <c r="F18" s="468"/>
      <c r="G18" s="468"/>
      <c r="H18" s="468"/>
      <c r="I18" s="107" t="e">
        <f t="shared" si="1"/>
        <v>#DIV/0!</v>
      </c>
      <c r="J18" s="107" t="e">
        <f t="shared" si="1"/>
        <v>#DIV/0!</v>
      </c>
      <c r="K18" s="107" t="e">
        <f t="shared" si="3"/>
        <v>#DIV/0!</v>
      </c>
      <c r="L18" s="107" t="e">
        <f t="shared" si="4"/>
        <v>#DIV/0!</v>
      </c>
    </row>
    <row r="19" spans="1:16" ht="15">
      <c r="A19" s="264"/>
      <c r="B19" s="106"/>
      <c r="C19" s="173" t="s">
        <v>5</v>
      </c>
      <c r="D19" s="468"/>
      <c r="E19" s="468"/>
      <c r="F19" s="468"/>
      <c r="G19" s="468"/>
      <c r="H19" s="468"/>
      <c r="I19" s="107" t="e">
        <f t="shared" si="1"/>
        <v>#DIV/0!</v>
      </c>
      <c r="J19" s="107" t="e">
        <f t="shared" si="1"/>
        <v>#DIV/0!</v>
      </c>
      <c r="K19" s="107" t="e">
        <f t="shared" si="3"/>
        <v>#DIV/0!</v>
      </c>
      <c r="L19" s="107" t="e">
        <f t="shared" si="4"/>
        <v>#DIV/0!</v>
      </c>
    </row>
    <row r="20" spans="1:16" ht="15.75" thickBot="1">
      <c r="A20" s="265"/>
      <c r="B20" s="108"/>
      <c r="C20" s="174" t="s">
        <v>7</v>
      </c>
      <c r="D20" s="469"/>
      <c r="E20" s="469"/>
      <c r="F20" s="469"/>
      <c r="G20" s="469"/>
      <c r="H20" s="469"/>
      <c r="I20" s="109" t="e">
        <f t="shared" si="1"/>
        <v>#DIV/0!</v>
      </c>
      <c r="J20" s="110" t="e">
        <f t="shared" si="1"/>
        <v>#DIV/0!</v>
      </c>
      <c r="K20" s="109" t="e">
        <f t="shared" si="3"/>
        <v>#DIV/0!</v>
      </c>
      <c r="L20" s="110" t="e">
        <f t="shared" si="4"/>
        <v>#DIV/0!</v>
      </c>
    </row>
    <row r="21" spans="1:16" ht="15.75" thickTop="1">
      <c r="A21" s="266"/>
      <c r="B21" s="112"/>
      <c r="C21" s="176" t="s">
        <v>2</v>
      </c>
      <c r="D21" s="470"/>
      <c r="E21" s="470"/>
      <c r="F21" s="470"/>
      <c r="G21" s="470"/>
      <c r="H21" s="470"/>
      <c r="I21" s="111" t="e">
        <f t="shared" si="1"/>
        <v>#DIV/0!</v>
      </c>
      <c r="J21" s="111" t="e">
        <f t="shared" si="1"/>
        <v>#DIV/0!</v>
      </c>
      <c r="K21" s="107" t="e">
        <f t="shared" si="3"/>
        <v>#DIV/0!</v>
      </c>
      <c r="L21" s="107" t="e">
        <f t="shared" si="4"/>
        <v>#DIV/0!</v>
      </c>
    </row>
    <row r="22" spans="1:16" ht="15">
      <c r="A22" s="264"/>
      <c r="B22" s="106"/>
      <c r="C22" s="173" t="s">
        <v>4</v>
      </c>
      <c r="D22" s="468"/>
      <c r="E22" s="468"/>
      <c r="F22" s="468"/>
      <c r="G22" s="468"/>
      <c r="H22" s="468"/>
      <c r="I22" s="107" t="e">
        <f t="shared" si="1"/>
        <v>#DIV/0!</v>
      </c>
      <c r="J22" s="107" t="e">
        <f t="shared" si="1"/>
        <v>#DIV/0!</v>
      </c>
      <c r="K22" s="107" t="e">
        <f t="shared" si="3"/>
        <v>#DIV/0!</v>
      </c>
      <c r="L22" s="107" t="e">
        <f t="shared" si="4"/>
        <v>#DIV/0!</v>
      </c>
    </row>
    <row r="23" spans="1:16" ht="15">
      <c r="A23" s="264"/>
      <c r="B23" s="106"/>
      <c r="C23" s="173" t="s">
        <v>5</v>
      </c>
      <c r="D23" s="468"/>
      <c r="E23" s="468"/>
      <c r="F23" s="468"/>
      <c r="G23" s="468"/>
      <c r="H23" s="468"/>
      <c r="I23" s="107" t="e">
        <f t="shared" si="1"/>
        <v>#DIV/0!</v>
      </c>
      <c r="J23" s="107" t="e">
        <f t="shared" si="1"/>
        <v>#DIV/0!</v>
      </c>
      <c r="K23" s="107" t="e">
        <f t="shared" si="3"/>
        <v>#DIV/0!</v>
      </c>
      <c r="L23" s="107" t="e">
        <f t="shared" si="4"/>
        <v>#DIV/0!</v>
      </c>
    </row>
    <row r="24" spans="1:16" ht="15.75" thickBot="1">
      <c r="A24" s="265"/>
      <c r="B24" s="108"/>
      <c r="C24" s="174" t="s">
        <v>7</v>
      </c>
      <c r="D24" s="469"/>
      <c r="E24" s="469"/>
      <c r="F24" s="469"/>
      <c r="G24" s="469"/>
      <c r="H24" s="469"/>
      <c r="I24" s="109" t="e">
        <f t="shared" si="1"/>
        <v>#DIV/0!</v>
      </c>
      <c r="J24" s="110" t="e">
        <f t="shared" si="1"/>
        <v>#DIV/0!</v>
      </c>
      <c r="K24" s="109" t="e">
        <f t="shared" si="3"/>
        <v>#DIV/0!</v>
      </c>
      <c r="L24" s="110" t="e">
        <f t="shared" si="4"/>
        <v>#DIV/0!</v>
      </c>
    </row>
    <row r="25" spans="1:16" ht="16.5" thickTop="1">
      <c r="A25" s="646" t="s">
        <v>3</v>
      </c>
      <c r="B25" s="647"/>
      <c r="C25" s="172" t="s">
        <v>2</v>
      </c>
      <c r="D25" s="471">
        <f>SUM(D9:D12)</f>
        <v>90</v>
      </c>
      <c r="E25" s="471">
        <f>SUM(E9:E12)</f>
        <v>984</v>
      </c>
      <c r="F25" s="471">
        <f>SUM(F9:F12)</f>
        <v>1413</v>
      </c>
      <c r="G25" s="471">
        <f>SUM(G9:G12)</f>
        <v>21723</v>
      </c>
      <c r="H25" s="472">
        <f>SUM(H9:H12)</f>
        <v>32850</v>
      </c>
      <c r="I25" s="483">
        <f t="shared" si="1"/>
        <v>22.076219512195124</v>
      </c>
      <c r="J25" s="483">
        <f t="shared" si="1"/>
        <v>23.248407643312103</v>
      </c>
      <c r="K25" s="478">
        <f t="shared" si="3"/>
        <v>66.12785388127854</v>
      </c>
      <c r="L25" s="478">
        <f t="shared" si="4"/>
        <v>100</v>
      </c>
    </row>
    <row r="26" spans="1:16" ht="15.75">
      <c r="A26" s="648"/>
      <c r="B26" s="649"/>
      <c r="C26" s="173" t="s">
        <v>4</v>
      </c>
      <c r="D26" s="473"/>
      <c r="E26" s="473"/>
      <c r="F26" s="473"/>
      <c r="G26" s="473"/>
      <c r="H26" s="473"/>
      <c r="I26" s="107" t="e">
        <f t="shared" si="1"/>
        <v>#DIV/0!</v>
      </c>
      <c r="J26" s="107" t="e">
        <f t="shared" si="1"/>
        <v>#DIV/0!</v>
      </c>
      <c r="K26" s="107" t="e">
        <f t="shared" si="3"/>
        <v>#DIV/0!</v>
      </c>
      <c r="L26" s="107" t="e">
        <f t="shared" si="4"/>
        <v>#DIV/0!</v>
      </c>
    </row>
    <row r="27" spans="1:16" ht="15.75">
      <c r="A27" s="648"/>
      <c r="B27" s="649"/>
      <c r="C27" s="173" t="s">
        <v>5</v>
      </c>
      <c r="D27" s="474"/>
      <c r="E27" s="474"/>
      <c r="F27" s="474"/>
      <c r="G27" s="474"/>
      <c r="H27" s="474"/>
      <c r="I27" s="107" t="e">
        <f t="shared" si="1"/>
        <v>#DIV/0!</v>
      </c>
      <c r="J27" s="107" t="e">
        <f t="shared" si="1"/>
        <v>#DIV/0!</v>
      </c>
      <c r="K27" s="107" t="e">
        <f t="shared" si="3"/>
        <v>#DIV/0!</v>
      </c>
      <c r="L27" s="107" t="e">
        <f t="shared" si="4"/>
        <v>#DIV/0!</v>
      </c>
    </row>
    <row r="28" spans="1:16">
      <c r="A28" s="650"/>
      <c r="B28" s="651"/>
      <c r="C28" s="267" t="s">
        <v>7</v>
      </c>
      <c r="D28" s="113"/>
      <c r="E28" s="113"/>
      <c r="F28" s="113"/>
      <c r="G28" s="113"/>
      <c r="H28" s="113"/>
      <c r="I28" s="263" t="e">
        <f t="shared" si="1"/>
        <v>#DIV/0!</v>
      </c>
      <c r="J28" s="268" t="e">
        <f t="shared" si="1"/>
        <v>#DIV/0!</v>
      </c>
      <c r="K28" s="263" t="e">
        <f t="shared" si="3"/>
        <v>#DIV/0!</v>
      </c>
      <c r="L28" s="268" t="e">
        <f t="shared" si="4"/>
        <v>#DIV/0!</v>
      </c>
    </row>
    <row r="30" spans="1:16" ht="15">
      <c r="A30" s="642" t="s">
        <v>2051</v>
      </c>
      <c r="B30" s="642"/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O30" s="642"/>
      <c r="P30" s="642"/>
    </row>
    <row r="31" spans="1:16" ht="15">
      <c r="A31" s="642" t="s">
        <v>2052</v>
      </c>
      <c r="B31" s="642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14"/>
    </row>
    <row r="32" spans="1:16" ht="15">
      <c r="A32" s="642" t="s">
        <v>2053</v>
      </c>
      <c r="B32" s="642"/>
      <c r="C32" s="642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14"/>
      <c r="P32" s="614"/>
    </row>
    <row r="33" spans="1:16" ht="15">
      <c r="A33" s="642" t="s">
        <v>2054</v>
      </c>
      <c r="B33" s="642"/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14"/>
      <c r="P33" s="614"/>
    </row>
    <row r="34" spans="1:16" ht="15">
      <c r="A34" s="642" t="s">
        <v>2055</v>
      </c>
      <c r="B34" s="642"/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14"/>
      <c r="P34" s="614"/>
    </row>
    <row r="35" spans="1:16" ht="15">
      <c r="A35" s="64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14"/>
      <c r="P35" s="614"/>
    </row>
    <row r="36" spans="1:16" ht="15">
      <c r="A36" s="642"/>
      <c r="B36" s="642"/>
      <c r="C36" s="642"/>
      <c r="D36" s="642"/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14"/>
      <c r="P36" s="614"/>
    </row>
  </sheetData>
  <mergeCells count="16">
    <mergeCell ref="A31:O31"/>
    <mergeCell ref="A30:P30"/>
    <mergeCell ref="C3:D3"/>
    <mergeCell ref="K6:L6"/>
    <mergeCell ref="A25:B28"/>
    <mergeCell ref="A6:A7"/>
    <mergeCell ref="B6:B7"/>
    <mergeCell ref="C6:D6"/>
    <mergeCell ref="E6:F6"/>
    <mergeCell ref="G6:H6"/>
    <mergeCell ref="I6:J6"/>
    <mergeCell ref="A33:N33"/>
    <mergeCell ref="A32:N32"/>
    <mergeCell ref="A34:N34"/>
    <mergeCell ref="A35:N35"/>
    <mergeCell ref="A36:N36"/>
  </mergeCells>
  <phoneticPr fontId="12" type="noConversion"/>
  <pageMargins left="0.23622047244094491" right="0.23622047244094491" top="0.15748031496062992" bottom="0" header="0.11811023622047245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selection activeCell="G8" sqref="G8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221"/>
      <c r="B1" s="222" t="s">
        <v>168</v>
      </c>
      <c r="C1" s="213" t="s">
        <v>168</v>
      </c>
      <c r="D1" s="217"/>
      <c r="E1" s="217"/>
      <c r="F1" s="217"/>
      <c r="G1" s="219"/>
    </row>
    <row r="2" spans="1:7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7">
      <c r="A3" s="221"/>
      <c r="B3" s="222"/>
      <c r="C3" s="405" t="str">
        <f>Kadar.ode.!C3</f>
        <v>01.01.2023.</v>
      </c>
      <c r="D3" s="217"/>
      <c r="E3" s="217"/>
      <c r="F3" s="217"/>
      <c r="G3" s="219"/>
    </row>
    <row r="4" spans="1:7" ht="15.75" customHeight="1">
      <c r="A4" s="221"/>
      <c r="B4" s="222" t="s">
        <v>1801</v>
      </c>
      <c r="C4" s="214" t="s">
        <v>201</v>
      </c>
      <c r="D4" s="218"/>
      <c r="E4" s="218"/>
      <c r="F4" s="218"/>
      <c r="G4" s="220"/>
    </row>
    <row r="6" spans="1:7" ht="34.5" customHeight="1">
      <c r="A6" s="657" t="s">
        <v>166</v>
      </c>
      <c r="B6" s="656" t="s">
        <v>54</v>
      </c>
      <c r="C6" s="656" t="s">
        <v>167</v>
      </c>
      <c r="D6" s="656" t="s">
        <v>304</v>
      </c>
      <c r="E6" s="656"/>
      <c r="F6" s="656" t="s">
        <v>208</v>
      </c>
      <c r="G6" s="656"/>
    </row>
    <row r="7" spans="1:7" ht="35.25" customHeight="1" thickBot="1">
      <c r="A7" s="657"/>
      <c r="B7" s="656"/>
      <c r="C7" s="656"/>
      <c r="D7" s="269" t="s">
        <v>2043</v>
      </c>
      <c r="E7" s="269" t="s">
        <v>2044</v>
      </c>
      <c r="F7" s="269" t="s">
        <v>2043</v>
      </c>
      <c r="G7" s="269" t="s">
        <v>2044</v>
      </c>
    </row>
    <row r="8" spans="1:7" ht="24.95" customHeight="1" thickTop="1">
      <c r="A8" s="236"/>
      <c r="B8" s="484" t="s">
        <v>1867</v>
      </c>
      <c r="C8" s="485">
        <v>20</v>
      </c>
      <c r="D8" s="486">
        <v>80</v>
      </c>
      <c r="E8" s="487">
        <v>92</v>
      </c>
      <c r="F8" s="488">
        <v>1456</v>
      </c>
      <c r="G8" s="489">
        <v>1925</v>
      </c>
    </row>
    <row r="9" spans="1:7" ht="24.95" customHeight="1">
      <c r="A9" s="236"/>
      <c r="B9" s="490" t="s">
        <v>1868</v>
      </c>
      <c r="C9" s="414">
        <v>20</v>
      </c>
      <c r="D9" s="612">
        <v>8</v>
      </c>
      <c r="E9" s="453">
        <v>5</v>
      </c>
      <c r="F9" s="613">
        <v>172</v>
      </c>
      <c r="G9" s="453">
        <v>100</v>
      </c>
    </row>
    <row r="10" spans="1:7" ht="24.95" customHeight="1">
      <c r="A10" s="306"/>
      <c r="B10" s="491" t="s">
        <v>1869</v>
      </c>
      <c r="C10" s="116">
        <v>10</v>
      </c>
      <c r="D10" s="612">
        <v>72</v>
      </c>
      <c r="E10" s="492">
        <v>87</v>
      </c>
      <c r="F10" s="613">
        <v>1284</v>
      </c>
      <c r="G10" s="493">
        <v>1825</v>
      </c>
    </row>
    <row r="11" spans="1:7" ht="24.95" customHeight="1">
      <c r="A11" s="236"/>
      <c r="B11" s="305"/>
      <c r="C11" s="117"/>
      <c r="D11" s="117"/>
      <c r="E11" s="105"/>
      <c r="F11" s="120"/>
      <c r="G11" s="105"/>
    </row>
    <row r="12" spans="1:7" ht="24.95" customHeight="1">
      <c r="A12" s="236"/>
      <c r="B12" s="305"/>
      <c r="C12" s="117"/>
      <c r="D12" s="117"/>
      <c r="E12" s="105"/>
      <c r="F12" s="120"/>
      <c r="G12" s="105"/>
    </row>
    <row r="13" spans="1:7" ht="24.95" customHeight="1">
      <c r="A13" s="236"/>
      <c r="B13" s="305"/>
      <c r="C13" s="117"/>
      <c r="D13" s="117"/>
      <c r="E13" s="105"/>
      <c r="F13" s="120"/>
      <c r="G13" s="105"/>
    </row>
    <row r="14" spans="1:7" ht="24.95" customHeight="1">
      <c r="A14" s="236"/>
      <c r="B14" s="305"/>
      <c r="C14" s="117"/>
      <c r="D14" s="117"/>
      <c r="E14" s="105"/>
      <c r="F14" s="120"/>
      <c r="G14" s="105"/>
    </row>
    <row r="15" spans="1:7" ht="24.95" customHeight="1">
      <c r="A15" s="236"/>
      <c r="B15" s="305"/>
      <c r="C15" s="117"/>
      <c r="D15" s="117"/>
      <c r="E15" s="105"/>
      <c r="F15" s="120"/>
      <c r="G15" s="105"/>
    </row>
    <row r="16" spans="1:7" ht="24.95" customHeight="1">
      <c r="A16" s="236"/>
      <c r="B16" s="305"/>
      <c r="C16" s="117"/>
      <c r="D16" s="117"/>
      <c r="E16" s="105"/>
      <c r="F16" s="120"/>
      <c r="G16" s="105"/>
    </row>
    <row r="17" spans="1:7" ht="24.95" customHeight="1">
      <c r="A17" s="236"/>
      <c r="B17" s="305"/>
      <c r="C17" s="117"/>
      <c r="D17" s="117"/>
      <c r="E17" s="105"/>
      <c r="F17" s="120"/>
      <c r="G17" s="105"/>
    </row>
    <row r="18" spans="1:7" ht="24.95" customHeight="1">
      <c r="A18" s="658" t="s">
        <v>88</v>
      </c>
      <c r="B18" s="658"/>
      <c r="C18" s="494">
        <v>20</v>
      </c>
      <c r="D18" s="494">
        <f>SUM(D9:D10)</f>
        <v>80</v>
      </c>
      <c r="E18" s="494">
        <f>SUM(E9:E10)</f>
        <v>92</v>
      </c>
      <c r="F18" s="495">
        <f>SUM(F9:F10)</f>
        <v>1456</v>
      </c>
      <c r="G18" s="494">
        <f>SUM(G9:G10)</f>
        <v>1925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2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D7" sqref="D7:G7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  <c r="H1" s="3"/>
    </row>
    <row r="2" spans="1:8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  <c r="H2" s="3"/>
    </row>
    <row r="3" spans="1:8">
      <c r="A3" s="221"/>
      <c r="B3" s="222"/>
      <c r="C3" s="213"/>
      <c r="D3" s="217"/>
      <c r="E3" s="217"/>
      <c r="F3" s="217"/>
      <c r="G3" s="219"/>
      <c r="H3" s="3"/>
    </row>
    <row r="4" spans="1:8" ht="14.25">
      <c r="A4" s="221"/>
      <c r="B4" s="222" t="s">
        <v>1802</v>
      </c>
      <c r="C4" s="214" t="s">
        <v>272</v>
      </c>
      <c r="D4" s="218"/>
      <c r="E4" s="218"/>
      <c r="F4" s="218"/>
      <c r="G4" s="220"/>
    </row>
    <row r="5" spans="1:8" ht="12.75" customHeight="1"/>
    <row r="6" spans="1:8" s="1" customFormat="1" ht="23.25" customHeight="1">
      <c r="A6" s="663" t="s">
        <v>166</v>
      </c>
      <c r="B6" s="665" t="s">
        <v>54</v>
      </c>
      <c r="C6" s="665" t="s">
        <v>134</v>
      </c>
      <c r="D6" s="656" t="s">
        <v>202</v>
      </c>
      <c r="E6" s="656"/>
      <c r="F6" s="659" t="s">
        <v>203</v>
      </c>
      <c r="G6" s="660"/>
    </row>
    <row r="7" spans="1:8" s="1" customFormat="1" ht="32.25" customHeight="1" thickBot="1">
      <c r="A7" s="664"/>
      <c r="B7" s="666"/>
      <c r="C7" s="666"/>
      <c r="D7" s="100" t="s">
        <v>1816</v>
      </c>
      <c r="E7" s="100" t="s">
        <v>1846</v>
      </c>
      <c r="F7" s="100" t="s">
        <v>1816</v>
      </c>
      <c r="G7" s="100" t="s">
        <v>1846</v>
      </c>
    </row>
    <row r="8" spans="1:8" ht="21.95" customHeight="1" thickTop="1">
      <c r="A8" s="272"/>
      <c r="B8" s="122"/>
      <c r="C8" s="123"/>
      <c r="D8" s="124"/>
      <c r="E8" s="124"/>
      <c r="F8" s="102"/>
      <c r="G8" s="102"/>
    </row>
    <row r="9" spans="1:8" ht="21.95" customHeight="1">
      <c r="A9" s="273"/>
      <c r="B9" s="125"/>
      <c r="C9" s="105"/>
      <c r="D9" s="126"/>
      <c r="E9" s="126"/>
      <c r="F9" s="104"/>
      <c r="G9" s="104"/>
    </row>
    <row r="10" spans="1:8" ht="21.95" customHeight="1">
      <c r="A10" s="274"/>
      <c r="B10" s="127"/>
      <c r="C10" s="105"/>
      <c r="D10" s="126"/>
      <c r="E10" s="126"/>
      <c r="F10" s="126"/>
      <c r="G10" s="126"/>
    </row>
    <row r="11" spans="1:8" ht="21.95" customHeight="1">
      <c r="A11" s="273"/>
      <c r="B11" s="125"/>
      <c r="C11" s="128"/>
      <c r="D11" s="129"/>
      <c r="E11" s="129"/>
      <c r="F11" s="129"/>
      <c r="G11" s="129"/>
    </row>
    <row r="12" spans="1:8" ht="21.95" customHeight="1">
      <c r="A12" s="275"/>
      <c r="B12" s="127"/>
      <c r="C12" s="105"/>
      <c r="D12" s="126"/>
      <c r="E12" s="126"/>
      <c r="F12" s="126"/>
      <c r="G12" s="126"/>
    </row>
    <row r="13" spans="1:8" ht="21.95" customHeight="1">
      <c r="A13" s="273"/>
      <c r="B13" s="130"/>
      <c r="C13" s="128"/>
      <c r="D13" s="129"/>
      <c r="E13" s="129"/>
      <c r="F13" s="129"/>
      <c r="G13" s="129"/>
    </row>
    <row r="14" spans="1:8" ht="21.95" customHeight="1">
      <c r="A14" s="275"/>
      <c r="B14" s="127"/>
      <c r="C14" s="105"/>
      <c r="D14" s="126"/>
      <c r="E14" s="126"/>
      <c r="F14" s="126"/>
      <c r="G14" s="126"/>
    </row>
    <row r="15" spans="1:8" ht="21.95" customHeight="1">
      <c r="A15" s="273"/>
      <c r="B15" s="125"/>
      <c r="C15" s="128"/>
      <c r="D15" s="129"/>
      <c r="E15" s="129"/>
      <c r="F15" s="129"/>
      <c r="G15" s="129"/>
    </row>
    <row r="16" spans="1:8" ht="21.95" customHeight="1">
      <c r="A16" s="275"/>
      <c r="B16" s="127"/>
      <c r="C16" s="105"/>
      <c r="D16" s="126"/>
      <c r="E16" s="126"/>
      <c r="F16" s="119"/>
      <c r="G16" s="119"/>
    </row>
    <row r="17" spans="1:7" ht="21.95" customHeight="1" thickBot="1">
      <c r="A17" s="276"/>
      <c r="B17" s="131"/>
      <c r="C17" s="132"/>
      <c r="D17" s="133"/>
      <c r="E17" s="133"/>
      <c r="F17" s="103"/>
      <c r="G17" s="134"/>
    </row>
    <row r="18" spans="1:7" ht="24.95" customHeight="1" thickTop="1">
      <c r="A18" s="661" t="s">
        <v>88</v>
      </c>
      <c r="B18" s="662"/>
      <c r="C18" s="277"/>
      <c r="D18" s="278"/>
      <c r="E18" s="278"/>
      <c r="F18" s="278"/>
      <c r="G18" s="278"/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2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Normal="100" zoomScaleSheetLayoutView="100" workbookViewId="0">
      <selection activeCell="C7" sqref="C7:F7"/>
    </sheetView>
  </sheetViews>
  <sheetFormatPr defaultRowHeight="12.75"/>
  <cols>
    <col min="1" max="1" width="22.28515625" style="11" customWidth="1"/>
    <col min="2" max="2" width="7.5703125" style="11" customWidth="1"/>
    <col min="3" max="3" width="11.42578125" style="11" customWidth="1"/>
    <col min="4" max="4" width="12.5703125" style="11" customWidth="1"/>
    <col min="5" max="5" width="10.7109375" style="11" customWidth="1"/>
    <col min="6" max="6" width="13" style="11" customWidth="1"/>
    <col min="7" max="16384" width="9.140625" style="11"/>
  </cols>
  <sheetData>
    <row r="1" spans="1:6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9"/>
    </row>
    <row r="2" spans="1:6">
      <c r="A2" s="221"/>
      <c r="B2" s="222" t="s">
        <v>169</v>
      </c>
      <c r="C2" s="213" t="str">
        <f>Kadar.ode.!C2</f>
        <v>*07219750</v>
      </c>
      <c r="D2" s="217"/>
      <c r="E2" s="217"/>
      <c r="F2" s="219"/>
    </row>
    <row r="3" spans="1:6">
      <c r="A3" s="221"/>
      <c r="B3" s="222"/>
      <c r="C3" s="213"/>
      <c r="D3" s="217"/>
      <c r="E3" s="217"/>
      <c r="F3" s="219"/>
    </row>
    <row r="4" spans="1:6" ht="14.25">
      <c r="A4" s="221"/>
      <c r="B4" s="222" t="s">
        <v>1803</v>
      </c>
      <c r="C4" s="214" t="s">
        <v>209</v>
      </c>
      <c r="D4" s="218"/>
      <c r="E4" s="218"/>
      <c r="F4" s="220"/>
    </row>
    <row r="6" spans="1:6" ht="27.75" customHeight="1">
      <c r="A6" s="667" t="s">
        <v>206</v>
      </c>
      <c r="B6" s="668"/>
      <c r="C6" s="667" t="s">
        <v>207</v>
      </c>
      <c r="D6" s="668"/>
      <c r="E6" s="667" t="s">
        <v>208</v>
      </c>
      <c r="F6" s="668"/>
    </row>
    <row r="7" spans="1:6" s="2" customFormat="1" ht="34.5" customHeight="1">
      <c r="A7" s="135" t="s">
        <v>204</v>
      </c>
      <c r="B7" s="226" t="s">
        <v>205</v>
      </c>
      <c r="C7" s="167" t="s">
        <v>1816</v>
      </c>
      <c r="D7" s="167" t="s">
        <v>1846</v>
      </c>
      <c r="E7" s="167" t="s">
        <v>1816</v>
      </c>
      <c r="F7" s="167" t="s">
        <v>1846</v>
      </c>
    </row>
    <row r="8" spans="1:6" s="2" customFormat="1" ht="15" customHeight="1">
      <c r="A8" s="227" t="s">
        <v>2</v>
      </c>
      <c r="B8" s="135">
        <f>+B9+B10+B11+B12</f>
        <v>0</v>
      </c>
      <c r="C8" s="135">
        <f>+C9+C10+C11+C12</f>
        <v>0</v>
      </c>
      <c r="D8" s="135">
        <f>+D9+D10+D11+D12</f>
        <v>0</v>
      </c>
      <c r="E8" s="135">
        <f>+E9+E10+E11+E12</f>
        <v>0</v>
      </c>
      <c r="F8" s="135">
        <f>+F9+F10+F11+F12</f>
        <v>0</v>
      </c>
    </row>
    <row r="9" spans="1:6" s="2" customFormat="1">
      <c r="A9" s="324" t="s">
        <v>97</v>
      </c>
      <c r="B9" s="135"/>
      <c r="C9" s="135"/>
      <c r="D9" s="229"/>
      <c r="E9" s="135"/>
      <c r="F9" s="229"/>
    </row>
    <row r="10" spans="1:6" s="2" customFormat="1">
      <c r="A10" s="324" t="s">
        <v>98</v>
      </c>
      <c r="B10" s="135"/>
      <c r="C10" s="135"/>
      <c r="D10" s="229"/>
      <c r="E10" s="135"/>
      <c r="F10" s="229"/>
    </row>
    <row r="11" spans="1:6" s="2" customFormat="1">
      <c r="A11" s="228" t="s">
        <v>99</v>
      </c>
      <c r="B11" s="135"/>
      <c r="C11" s="135"/>
      <c r="D11" s="229"/>
      <c r="E11" s="135"/>
      <c r="F11" s="229"/>
    </row>
    <row r="12" spans="1:6" s="2" customFormat="1">
      <c r="A12" s="325" t="s">
        <v>100</v>
      </c>
      <c r="B12" s="135"/>
      <c r="C12" s="135"/>
      <c r="D12" s="229"/>
      <c r="E12" s="135"/>
      <c r="F12" s="229"/>
    </row>
  </sheetData>
  <mergeCells count="3">
    <mergeCell ref="A6:B6"/>
    <mergeCell ref="C6:D6"/>
    <mergeCell ref="E6:F6"/>
  </mergeCells>
  <phoneticPr fontId="12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zoomScaleNormal="100" zoomScaleSheetLayoutView="100" workbookViewId="0">
      <selection activeCell="E14" sqref="E14"/>
    </sheetView>
  </sheetViews>
  <sheetFormatPr defaultRowHeight="12.75"/>
  <cols>
    <col min="1" max="1" width="13.140625" style="396" customWidth="1"/>
    <col min="2" max="2" width="40.7109375" style="396" customWidth="1"/>
    <col min="3" max="8" width="8.7109375" style="396" customWidth="1"/>
    <col min="9" max="9" width="28.7109375" style="396" customWidth="1"/>
    <col min="10" max="16384" width="9.140625" style="396"/>
  </cols>
  <sheetData>
    <row r="1" spans="1:8">
      <c r="A1" s="411"/>
      <c r="B1" s="412" t="s">
        <v>168</v>
      </c>
      <c r="C1" s="405" t="str">
        <f>Kadar.ode.!C1</f>
        <v>Унети назив здравствене установе</v>
      </c>
      <c r="D1" s="407"/>
      <c r="E1" s="407"/>
      <c r="F1" s="407"/>
      <c r="G1" s="409"/>
    </row>
    <row r="2" spans="1:8">
      <c r="A2" s="411"/>
      <c r="B2" s="412" t="s">
        <v>169</v>
      </c>
      <c r="C2" s="405" t="str">
        <f>Kadar.ode.!C2</f>
        <v>*07219750</v>
      </c>
      <c r="D2" s="407"/>
      <c r="E2" s="407"/>
      <c r="F2" s="407"/>
      <c r="G2" s="409"/>
    </row>
    <row r="3" spans="1:8">
      <c r="A3" s="411"/>
      <c r="B3" s="412"/>
      <c r="C3" s="405" t="str">
        <f>Kadar.ode.!C3</f>
        <v>01.01.2023.</v>
      </c>
      <c r="D3" s="407"/>
      <c r="E3" s="407"/>
      <c r="F3" s="407"/>
      <c r="G3" s="409"/>
    </row>
    <row r="4" spans="1:8" ht="14.25">
      <c r="A4" s="411"/>
      <c r="B4" s="412" t="s">
        <v>1804</v>
      </c>
      <c r="C4" s="406" t="s">
        <v>1772</v>
      </c>
      <c r="D4" s="408"/>
      <c r="E4" s="408"/>
      <c r="F4" s="408"/>
      <c r="G4" s="410"/>
    </row>
    <row r="5" spans="1:8" ht="14.25">
      <c r="A5" s="411"/>
      <c r="B5" s="412" t="s">
        <v>210</v>
      </c>
      <c r="C5" s="406"/>
      <c r="D5" s="408"/>
      <c r="E5" s="408"/>
      <c r="F5" s="408"/>
      <c r="G5" s="410"/>
    </row>
    <row r="7" spans="1:8" ht="21.75" customHeight="1">
      <c r="A7" s="663" t="s">
        <v>53</v>
      </c>
      <c r="B7" s="663" t="s">
        <v>216</v>
      </c>
      <c r="C7" s="672" t="s">
        <v>1765</v>
      </c>
      <c r="D7" s="673"/>
      <c r="E7" s="672" t="s">
        <v>1764</v>
      </c>
      <c r="F7" s="673"/>
      <c r="G7" s="657" t="s">
        <v>88</v>
      </c>
      <c r="H7" s="657"/>
    </row>
    <row r="8" spans="1:8" ht="32.25" customHeight="1" thickBot="1">
      <c r="A8" s="664"/>
      <c r="B8" s="671"/>
      <c r="C8" s="269" t="s">
        <v>2043</v>
      </c>
      <c r="D8" s="269" t="s">
        <v>2044</v>
      </c>
      <c r="E8" s="269" t="s">
        <v>2043</v>
      </c>
      <c r="F8" s="269" t="s">
        <v>2044</v>
      </c>
      <c r="G8" s="269" t="s">
        <v>2043</v>
      </c>
      <c r="H8" s="269" t="s">
        <v>2044</v>
      </c>
    </row>
    <row r="9" spans="1:8" ht="20.100000000000001" customHeight="1" thickTop="1">
      <c r="A9" s="496">
        <v>600001</v>
      </c>
      <c r="B9" s="595" t="s">
        <v>1870</v>
      </c>
      <c r="C9" s="497">
        <v>2195</v>
      </c>
      <c r="D9" s="498">
        <v>2195</v>
      </c>
      <c r="E9" s="497">
        <v>984</v>
      </c>
      <c r="F9" s="498">
        <v>1326</v>
      </c>
      <c r="G9" s="497">
        <f t="shared" ref="G9:H11" si="0">SUM(C9+E9)</f>
        <v>3179</v>
      </c>
      <c r="H9" s="498">
        <f t="shared" si="0"/>
        <v>3521</v>
      </c>
    </row>
    <row r="10" spans="1:8" ht="20.100000000000001" customHeight="1">
      <c r="A10" s="496">
        <v>600002</v>
      </c>
      <c r="B10" s="499" t="s">
        <v>1871</v>
      </c>
      <c r="C10" s="497">
        <v>2373</v>
      </c>
      <c r="D10" s="497">
        <v>2375</v>
      </c>
      <c r="E10" s="497">
        <v>2460</v>
      </c>
      <c r="F10" s="497">
        <v>3335</v>
      </c>
      <c r="G10" s="497">
        <f t="shared" si="0"/>
        <v>4833</v>
      </c>
      <c r="H10" s="497">
        <f t="shared" si="0"/>
        <v>5710</v>
      </c>
    </row>
    <row r="11" spans="1:8" ht="20.100000000000001" customHeight="1">
      <c r="A11" s="496"/>
      <c r="B11" s="500" t="s">
        <v>1872</v>
      </c>
      <c r="C11" s="497"/>
      <c r="D11" s="497"/>
      <c r="E11" s="497">
        <v>36</v>
      </c>
      <c r="F11" s="497">
        <v>87</v>
      </c>
      <c r="G11" s="497">
        <f t="shared" si="0"/>
        <v>36</v>
      </c>
      <c r="H11" s="497">
        <f t="shared" si="0"/>
        <v>87</v>
      </c>
    </row>
    <row r="12" spans="1:8" ht="20.100000000000001" customHeight="1">
      <c r="A12" s="501"/>
      <c r="B12" s="502" t="s">
        <v>2</v>
      </c>
      <c r="C12" s="503">
        <f>SUM(C9:C10)</f>
        <v>4568</v>
      </c>
      <c r="D12" s="503">
        <f>SUM(D9:D11)</f>
        <v>4570</v>
      </c>
      <c r="E12" s="503">
        <f>SUM(E9:E11)</f>
        <v>3480</v>
      </c>
      <c r="F12" s="504">
        <f>SUM(F9:F11)</f>
        <v>4748</v>
      </c>
      <c r="G12" s="503">
        <f>SUM(G9:G11)</f>
        <v>8048</v>
      </c>
      <c r="H12" s="503">
        <f>SUM(H9:H11)</f>
        <v>9318</v>
      </c>
    </row>
    <row r="13" spans="1:8" ht="20.100000000000001" customHeight="1">
      <c r="A13" s="496"/>
      <c r="B13" s="500" t="s">
        <v>1873</v>
      </c>
      <c r="C13" s="497"/>
      <c r="D13" s="497"/>
      <c r="E13" s="497">
        <v>36</v>
      </c>
      <c r="F13" s="505">
        <v>87</v>
      </c>
      <c r="G13" s="497">
        <f>SUM(C13+E13)</f>
        <v>36</v>
      </c>
      <c r="H13" s="497">
        <f>SUM(F13)</f>
        <v>87</v>
      </c>
    </row>
    <row r="14" spans="1:8" s="399" customFormat="1" ht="20.100000000000001" customHeight="1">
      <c r="A14" s="496"/>
      <c r="B14" s="499" t="s">
        <v>1874</v>
      </c>
      <c r="C14" s="497"/>
      <c r="D14" s="497"/>
      <c r="E14" s="497">
        <v>99</v>
      </c>
      <c r="F14" s="505">
        <v>220</v>
      </c>
      <c r="G14" s="497">
        <f>SUM(C14+E14)</f>
        <v>99</v>
      </c>
      <c r="H14" s="497">
        <f>SUM(F14)</f>
        <v>220</v>
      </c>
    </row>
    <row r="15" spans="1:8" s="399" customFormat="1" ht="20.100000000000001" customHeight="1">
      <c r="A15" s="496"/>
      <c r="B15" s="500" t="s">
        <v>1875</v>
      </c>
      <c r="C15" s="497"/>
      <c r="D15" s="497"/>
      <c r="E15" s="497">
        <v>2066</v>
      </c>
      <c r="F15" s="498">
        <v>2884</v>
      </c>
      <c r="G15" s="497">
        <f>SUM(C15+E15)</f>
        <v>2066</v>
      </c>
      <c r="H15" s="497">
        <f>SUM(F15)</f>
        <v>2884</v>
      </c>
    </row>
    <row r="16" spans="1:8" s="399" customFormat="1" ht="12.75" customHeight="1" thickBot="1">
      <c r="A16" s="506"/>
      <c r="B16" s="502" t="s">
        <v>2</v>
      </c>
      <c r="C16" s="507"/>
      <c r="D16" s="507"/>
      <c r="E16" s="508">
        <f>SUM(E13:E15)</f>
        <v>2201</v>
      </c>
      <c r="F16" s="508">
        <f>SUM(F13:F15)</f>
        <v>3191</v>
      </c>
      <c r="G16" s="508">
        <f>SUM(G13:G15)</f>
        <v>2201</v>
      </c>
      <c r="H16" s="508">
        <f>SUM(H13:H15)</f>
        <v>3191</v>
      </c>
    </row>
    <row r="17" spans="1:8" s="399" customFormat="1" ht="27" customHeight="1" thickTop="1">
      <c r="A17" s="404"/>
      <c r="B17" s="401"/>
      <c r="C17" s="403"/>
      <c r="D17" s="403"/>
      <c r="E17" s="402"/>
      <c r="F17" s="402"/>
      <c r="G17" s="403"/>
      <c r="H17" s="402"/>
    </row>
    <row r="18" spans="1:8" s="399" customFormat="1" ht="11.1" customHeight="1">
      <c r="A18" s="398" t="s">
        <v>88</v>
      </c>
      <c r="B18" s="397"/>
      <c r="C18" s="402"/>
      <c r="D18" s="402"/>
      <c r="E18" s="402"/>
      <c r="F18" s="402"/>
      <c r="G18" s="403"/>
      <c r="H18" s="402"/>
    </row>
    <row r="19" spans="1:8">
      <c r="A19" s="398" t="s">
        <v>214</v>
      </c>
      <c r="B19" s="397"/>
      <c r="C19" s="402"/>
      <c r="D19" s="402"/>
      <c r="E19" s="402"/>
      <c r="F19" s="402"/>
      <c r="G19" s="403"/>
      <c r="H19" s="402"/>
    </row>
    <row r="20" spans="1:8" s="400" customFormat="1" ht="33.75" customHeight="1">
      <c r="A20" s="670" t="s">
        <v>153</v>
      </c>
      <c r="B20" s="670"/>
      <c r="C20" s="670"/>
      <c r="D20" s="670"/>
      <c r="E20" s="670"/>
      <c r="F20" s="670"/>
      <c r="G20" s="670"/>
      <c r="H20" s="670"/>
    </row>
    <row r="21" spans="1:8">
      <c r="A21" s="669" t="s">
        <v>1876</v>
      </c>
      <c r="B21" s="669"/>
      <c r="C21" s="669"/>
      <c r="D21" s="669"/>
      <c r="E21" s="669"/>
      <c r="F21" s="669"/>
      <c r="G21" s="669"/>
      <c r="H21" s="669"/>
    </row>
    <row r="22" spans="1:8" ht="11.1" customHeight="1"/>
    <row r="23" spans="1:8" ht="11.1" customHeight="1"/>
    <row r="24" spans="1:8" ht="11.1" customHeight="1"/>
    <row r="25" spans="1:8" ht="11.1" customHeight="1"/>
    <row r="26" spans="1:8" ht="11.1" customHeight="1"/>
    <row r="27" spans="1:8" ht="11.1" customHeight="1"/>
    <row r="28" spans="1:8" ht="11.1" customHeight="1"/>
    <row r="29" spans="1:8" ht="11.1" customHeight="1"/>
    <row r="30" spans="1:8" ht="11.1" customHeight="1"/>
    <row r="31" spans="1:8" ht="11.1" customHeight="1"/>
    <row r="32" spans="1:8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</sheetData>
  <mergeCells count="7">
    <mergeCell ref="A21:H21"/>
    <mergeCell ref="A20:H20"/>
    <mergeCell ref="A7:A8"/>
    <mergeCell ref="B7:B8"/>
    <mergeCell ref="C7:D7"/>
    <mergeCell ref="E7:F7"/>
    <mergeCell ref="G7:H7"/>
  </mergeCells>
  <pageMargins left="0.75" right="0.75" top="1" bottom="1" header="0.5" footer="0.5"/>
  <pageSetup paperSize="9" scale="82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4"/>
  <sheetViews>
    <sheetView zoomScaleNormal="100" zoomScaleSheetLayoutView="100" workbookViewId="0">
      <selection activeCell="E10" sqref="E10:P10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329"/>
      <c r="B1" s="330" t="s">
        <v>168</v>
      </c>
      <c r="C1" s="331" t="str">
        <f>Kadar.ode.!C1</f>
        <v>Унети назив здравствене установе</v>
      </c>
      <c r="D1" s="332"/>
      <c r="E1" s="332"/>
      <c r="F1" s="333"/>
    </row>
    <row r="2" spans="1:17">
      <c r="A2" s="329"/>
      <c r="B2" s="330" t="s">
        <v>169</v>
      </c>
      <c r="C2" s="331" t="str">
        <f>Kadar.ode.!C2</f>
        <v>*07219750</v>
      </c>
      <c r="D2" s="332"/>
      <c r="E2" s="332"/>
      <c r="F2" s="333"/>
    </row>
    <row r="3" spans="1:17">
      <c r="A3" s="329"/>
      <c r="B3" s="330" t="s">
        <v>170</v>
      </c>
      <c r="C3" s="331" t="str">
        <f>Kadar.ode.!C3</f>
        <v>01.01.2023.</v>
      </c>
      <c r="D3" s="332"/>
      <c r="E3" s="332"/>
      <c r="F3" s="333"/>
    </row>
    <row r="4" spans="1:17" ht="14.25">
      <c r="A4" s="329"/>
      <c r="B4" s="330" t="s">
        <v>1805</v>
      </c>
      <c r="C4" s="334" t="s">
        <v>211</v>
      </c>
      <c r="D4" s="335"/>
      <c r="E4" s="335"/>
      <c r="F4" s="336"/>
    </row>
    <row r="5" spans="1:17" ht="14.25">
      <c r="A5" s="329"/>
      <c r="B5" s="330" t="s">
        <v>210</v>
      </c>
      <c r="C5" s="334"/>
      <c r="D5" s="335"/>
      <c r="E5" s="335"/>
      <c r="F5" s="336"/>
    </row>
    <row r="8" spans="1:17">
      <c r="O8" s="2"/>
      <c r="Q8" s="362"/>
    </row>
    <row r="9" spans="1:17" ht="23.25" customHeight="1">
      <c r="A9" s="676" t="s">
        <v>6</v>
      </c>
      <c r="B9" s="674" t="s">
        <v>54</v>
      </c>
      <c r="C9" s="674" t="s">
        <v>167</v>
      </c>
      <c r="D9" s="674" t="s">
        <v>1747</v>
      </c>
      <c r="E9" s="674" t="s">
        <v>1748</v>
      </c>
      <c r="F9" s="674"/>
      <c r="G9" s="674" t="s">
        <v>1749</v>
      </c>
      <c r="H9" s="674"/>
      <c r="I9" s="674" t="s">
        <v>1750</v>
      </c>
      <c r="J9" s="674"/>
      <c r="K9" s="674" t="s">
        <v>1751</v>
      </c>
      <c r="L9" s="674"/>
      <c r="M9" s="674" t="s">
        <v>1752</v>
      </c>
      <c r="N9" s="674"/>
      <c r="O9" s="674" t="s">
        <v>1753</v>
      </c>
      <c r="P9" s="674"/>
      <c r="Q9"/>
    </row>
    <row r="10" spans="1:17" ht="25.5">
      <c r="A10" s="676"/>
      <c r="B10" s="674"/>
      <c r="C10" s="674"/>
      <c r="D10" s="674"/>
      <c r="E10" s="366" t="s">
        <v>1816</v>
      </c>
      <c r="F10" s="366" t="s">
        <v>1846</v>
      </c>
      <c r="G10" s="366" t="s">
        <v>1816</v>
      </c>
      <c r="H10" s="366" t="s">
        <v>1846</v>
      </c>
      <c r="I10" s="366" t="s">
        <v>1816</v>
      </c>
      <c r="J10" s="366" t="s">
        <v>1846</v>
      </c>
      <c r="K10" s="366" t="s">
        <v>1816</v>
      </c>
      <c r="L10" s="366" t="s">
        <v>1846</v>
      </c>
      <c r="M10" s="366" t="s">
        <v>1816</v>
      </c>
      <c r="N10" s="366" t="s">
        <v>1846</v>
      </c>
      <c r="O10" s="366" t="s">
        <v>1816</v>
      </c>
      <c r="P10" s="366" t="s">
        <v>1846</v>
      </c>
      <c r="Q10"/>
    </row>
    <row r="11" spans="1:17">
      <c r="A11" s="370">
        <v>1</v>
      </c>
      <c r="B11" s="367" t="s">
        <v>1744</v>
      </c>
      <c r="C11" s="370"/>
      <c r="D11" s="368"/>
      <c r="E11" s="368"/>
      <c r="F11" s="368"/>
      <c r="G11" s="368"/>
      <c r="H11" s="368"/>
      <c r="I11" s="369"/>
      <c r="J11" s="369"/>
      <c r="K11" s="369"/>
      <c r="L11" s="369"/>
      <c r="M11" s="369"/>
      <c r="N11" s="369"/>
      <c r="O11" s="369"/>
      <c r="P11" s="369"/>
      <c r="Q11"/>
    </row>
    <row r="12" spans="1:17">
      <c r="A12" s="370">
        <v>2</v>
      </c>
      <c r="B12" s="367" t="s">
        <v>1745</v>
      </c>
      <c r="C12" s="370"/>
      <c r="D12" s="368"/>
      <c r="E12" s="368"/>
      <c r="F12" s="368"/>
      <c r="G12" s="368"/>
      <c r="H12" s="368"/>
      <c r="I12" s="369"/>
      <c r="J12" s="369"/>
      <c r="K12" s="369"/>
      <c r="L12" s="369"/>
      <c r="M12" s="369"/>
      <c r="N12" s="369"/>
      <c r="O12" s="369"/>
      <c r="P12" s="369"/>
      <c r="Q12"/>
    </row>
    <row r="13" spans="1:17">
      <c r="A13" s="371">
        <v>3</v>
      </c>
      <c r="B13" s="367" t="s">
        <v>1746</v>
      </c>
      <c r="C13" s="370"/>
      <c r="D13" s="368"/>
      <c r="E13" s="368"/>
      <c r="F13" s="368"/>
      <c r="G13" s="368"/>
      <c r="H13" s="368"/>
      <c r="I13" s="369"/>
      <c r="J13" s="369"/>
      <c r="K13" s="369"/>
      <c r="L13" s="369"/>
      <c r="M13" s="369"/>
      <c r="N13" s="369"/>
      <c r="O13" s="369"/>
      <c r="P13" s="369"/>
      <c r="Q13"/>
    </row>
    <row r="14" spans="1:17">
      <c r="A14" s="370">
        <v>4</v>
      </c>
      <c r="B14" s="367"/>
      <c r="C14" s="370"/>
      <c r="D14" s="368"/>
      <c r="E14" s="368"/>
      <c r="F14" s="368"/>
      <c r="G14" s="368"/>
      <c r="H14" s="368"/>
      <c r="I14" s="369"/>
      <c r="J14" s="369"/>
      <c r="K14" s="369"/>
      <c r="L14" s="369"/>
      <c r="M14" s="369"/>
      <c r="N14" s="369"/>
      <c r="O14" s="369"/>
      <c r="P14" s="369"/>
      <c r="Q14"/>
    </row>
    <row r="15" spans="1:17">
      <c r="A15" s="370">
        <v>5</v>
      </c>
      <c r="B15" s="367"/>
      <c r="C15" s="370"/>
      <c r="D15" s="368"/>
      <c r="E15" s="368"/>
      <c r="F15" s="368"/>
      <c r="G15" s="368"/>
      <c r="H15" s="368"/>
      <c r="I15" s="369"/>
      <c r="J15" s="369"/>
      <c r="K15" s="369"/>
      <c r="L15" s="369"/>
      <c r="M15" s="369"/>
      <c r="N15" s="369"/>
      <c r="O15" s="369"/>
      <c r="P15" s="369"/>
      <c r="Q15"/>
    </row>
    <row r="16" spans="1:17">
      <c r="A16" s="370">
        <v>6</v>
      </c>
      <c r="B16" s="367"/>
      <c r="C16" s="370"/>
      <c r="D16" s="368"/>
      <c r="E16" s="368"/>
      <c r="F16" s="368"/>
      <c r="G16" s="368"/>
      <c r="H16" s="368"/>
      <c r="I16" s="369"/>
      <c r="J16" s="369"/>
      <c r="K16" s="369"/>
      <c r="L16" s="369"/>
      <c r="M16" s="369"/>
      <c r="N16" s="369"/>
      <c r="O16" s="369"/>
      <c r="P16" s="369"/>
      <c r="Q16"/>
    </row>
    <row r="17" spans="1:17">
      <c r="A17" s="370">
        <v>7</v>
      </c>
      <c r="B17" s="367"/>
      <c r="C17" s="372"/>
      <c r="D17" s="368"/>
      <c r="E17" s="368"/>
      <c r="F17" s="368"/>
      <c r="G17" s="368"/>
      <c r="H17" s="368"/>
      <c r="I17" s="369"/>
      <c r="J17" s="369"/>
      <c r="K17" s="369"/>
      <c r="L17" s="369"/>
      <c r="M17" s="369"/>
      <c r="N17" s="369"/>
      <c r="O17" s="369"/>
      <c r="P17" s="369"/>
      <c r="Q17"/>
    </row>
    <row r="18" spans="1:17">
      <c r="A18" s="370">
        <v>8</v>
      </c>
      <c r="B18" s="367"/>
      <c r="C18" s="372"/>
      <c r="D18" s="368"/>
      <c r="E18" s="368"/>
      <c r="F18" s="368"/>
      <c r="G18" s="368"/>
      <c r="H18" s="368"/>
      <c r="I18" s="369"/>
      <c r="J18" s="369"/>
      <c r="K18" s="369"/>
      <c r="L18" s="369"/>
      <c r="M18" s="369"/>
      <c r="N18" s="369"/>
      <c r="O18" s="369"/>
      <c r="P18" s="369"/>
      <c r="Q18"/>
    </row>
    <row r="19" spans="1:17">
      <c r="A19" s="370">
        <v>9</v>
      </c>
      <c r="B19" s="367"/>
      <c r="C19" s="372"/>
      <c r="D19" s="368"/>
      <c r="E19" s="368"/>
      <c r="F19" s="368"/>
      <c r="G19" s="368"/>
      <c r="H19" s="368"/>
      <c r="I19" s="369"/>
      <c r="J19" s="369"/>
      <c r="K19" s="369"/>
      <c r="L19" s="369"/>
      <c r="M19" s="369"/>
      <c r="N19" s="369"/>
      <c r="O19" s="369"/>
      <c r="P19" s="369"/>
      <c r="Q19"/>
    </row>
    <row r="20" spans="1:17">
      <c r="A20" s="370">
        <v>10</v>
      </c>
      <c r="B20" s="367"/>
      <c r="C20" s="367"/>
      <c r="D20" s="373"/>
      <c r="E20" s="373"/>
      <c r="F20" s="373"/>
      <c r="G20" s="373"/>
      <c r="H20" s="373"/>
      <c r="I20" s="374"/>
      <c r="J20" s="374"/>
      <c r="K20" s="374"/>
      <c r="L20" s="374"/>
      <c r="M20" s="374"/>
      <c r="N20" s="374"/>
      <c r="O20" s="374"/>
      <c r="P20" s="374"/>
      <c r="Q20"/>
    </row>
    <row r="21" spans="1:17">
      <c r="A21" s="367" t="s">
        <v>2</v>
      </c>
      <c r="B21" s="367"/>
      <c r="C21" s="370">
        <f>SUM(C11:C20)</f>
        <v>0</v>
      </c>
      <c r="D21" s="370">
        <f t="shared" ref="D21:P21" si="0">SUM(D11:D20)</f>
        <v>0</v>
      </c>
      <c r="E21" s="370">
        <f t="shared" si="0"/>
        <v>0</v>
      </c>
      <c r="F21" s="370">
        <f t="shared" si="0"/>
        <v>0</v>
      </c>
      <c r="G21" s="370">
        <f t="shared" si="0"/>
        <v>0</v>
      </c>
      <c r="H21" s="370">
        <f t="shared" si="0"/>
        <v>0</v>
      </c>
      <c r="I21" s="370">
        <f t="shared" si="0"/>
        <v>0</v>
      </c>
      <c r="J21" s="370">
        <f t="shared" si="0"/>
        <v>0</v>
      </c>
      <c r="K21" s="370">
        <f t="shared" si="0"/>
        <v>0</v>
      </c>
      <c r="L21" s="370">
        <f t="shared" si="0"/>
        <v>0</v>
      </c>
      <c r="M21" s="370">
        <f t="shared" si="0"/>
        <v>0</v>
      </c>
      <c r="N21" s="370">
        <f t="shared" si="0"/>
        <v>0</v>
      </c>
      <c r="O21" s="370">
        <f t="shared" si="0"/>
        <v>0</v>
      </c>
      <c r="P21" s="370">
        <f t="shared" si="0"/>
        <v>0</v>
      </c>
      <c r="Q21"/>
    </row>
    <row r="22" spans="1:17">
      <c r="A22" s="3"/>
      <c r="B22" s="363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/>
    </row>
    <row r="23" spans="1:17" s="365" customFormat="1">
      <c r="A23" s="1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1"/>
      <c r="N23" s="1"/>
      <c r="O23" s="1"/>
      <c r="P23" s="1"/>
      <c r="Q23" s="1"/>
    </row>
    <row r="24" spans="1:17">
      <c r="A24" s="675"/>
      <c r="B24" s="675"/>
      <c r="C24" s="675"/>
      <c r="D24" s="675"/>
      <c r="E24" s="675"/>
      <c r="F24" s="675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</row>
    <row r="25" spans="1:17">
      <c r="A25" s="675"/>
      <c r="B25" s="675"/>
      <c r="C25" s="675"/>
      <c r="D25" s="675"/>
      <c r="E25" s="675"/>
      <c r="F25" s="675"/>
    </row>
    <row r="32" spans="1:17">
      <c r="I32" s="376"/>
    </row>
    <row r="44" spans="14:14">
      <c r="N44" s="376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34"/>
  <sheetViews>
    <sheetView zoomScaleNormal="100" zoomScaleSheetLayoutView="100" workbookViewId="0">
      <selection activeCell="C7" sqref="C7:D7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329"/>
      <c r="B1" s="330" t="s">
        <v>168</v>
      </c>
      <c r="C1" s="331" t="str">
        <f>Kadar.ode.!C1</f>
        <v>Унети назив здравствене установе</v>
      </c>
      <c r="D1" s="332"/>
      <c r="E1" s="332"/>
      <c r="F1" s="333"/>
      <c r="G1" s="101"/>
    </row>
    <row r="2" spans="1:7">
      <c r="A2" s="329"/>
      <c r="B2" s="330" t="s">
        <v>169</v>
      </c>
      <c r="C2" s="331" t="str">
        <f>Kadar.ode.!C2</f>
        <v>*07219750</v>
      </c>
      <c r="D2" s="332"/>
      <c r="E2" s="332"/>
      <c r="F2" s="333"/>
      <c r="G2" s="101"/>
    </row>
    <row r="3" spans="1:7">
      <c r="A3" s="329"/>
      <c r="B3" s="330" t="s">
        <v>170</v>
      </c>
      <c r="C3" s="331" t="str">
        <f>Kadar.ode.!C3</f>
        <v>01.01.2023.</v>
      </c>
      <c r="D3" s="332"/>
      <c r="E3" s="332"/>
      <c r="F3" s="333"/>
      <c r="G3" s="101"/>
    </row>
    <row r="4" spans="1:7" ht="14.25">
      <c r="A4" s="329"/>
      <c r="B4" s="330" t="s">
        <v>1806</v>
      </c>
      <c r="C4" s="334" t="s">
        <v>1741</v>
      </c>
      <c r="D4" s="335"/>
      <c r="E4" s="335"/>
      <c r="F4" s="336"/>
      <c r="G4" s="101"/>
    </row>
    <row r="5" spans="1:7" ht="14.25">
      <c r="A5" s="329"/>
      <c r="B5" s="330" t="s">
        <v>210</v>
      </c>
      <c r="C5" s="334"/>
      <c r="D5" s="335"/>
      <c r="E5" s="335"/>
      <c r="F5" s="336"/>
      <c r="G5" s="101"/>
    </row>
    <row r="6" spans="1:7" ht="15.75">
      <c r="A6" s="177"/>
      <c r="B6" s="177"/>
      <c r="C6" s="177"/>
      <c r="D6" s="177"/>
      <c r="E6" s="177"/>
      <c r="F6" s="98"/>
      <c r="G6" s="98"/>
    </row>
    <row r="7" spans="1:7" ht="25.5">
      <c r="A7" s="326" t="s">
        <v>317</v>
      </c>
      <c r="B7" s="328" t="s">
        <v>318</v>
      </c>
      <c r="C7" s="327" t="s">
        <v>1816</v>
      </c>
      <c r="D7" s="327" t="s">
        <v>1846</v>
      </c>
      <c r="E7" s="337"/>
      <c r="F7" s="338"/>
      <c r="G7" s="52"/>
    </row>
    <row r="8" spans="1:7" ht="18.75">
      <c r="A8" s="326"/>
      <c r="B8" s="339" t="s">
        <v>319</v>
      </c>
      <c r="C8" s="340">
        <f>SUM(C9:C734)</f>
        <v>0</v>
      </c>
      <c r="D8" s="340">
        <f>SUM(D9:D734)</f>
        <v>0</v>
      </c>
      <c r="E8" s="337"/>
      <c r="F8" s="338"/>
      <c r="G8" s="52"/>
    </row>
    <row r="9" spans="1:7" ht="18.75">
      <c r="A9" s="341">
        <v>0</v>
      </c>
      <c r="B9" s="339" t="s">
        <v>1756</v>
      </c>
      <c r="C9" s="340"/>
      <c r="D9" s="340"/>
    </row>
    <row r="10" spans="1:7">
      <c r="A10" s="342" t="s">
        <v>320</v>
      </c>
      <c r="B10" s="343" t="s">
        <v>321</v>
      </c>
      <c r="C10" s="301"/>
      <c r="D10" s="301"/>
    </row>
    <row r="11" spans="1:7">
      <c r="A11" s="342" t="s">
        <v>322</v>
      </c>
      <c r="B11" s="343" t="s">
        <v>323</v>
      </c>
      <c r="C11" s="301"/>
      <c r="D11" s="301"/>
    </row>
    <row r="12" spans="1:7">
      <c r="A12" s="342" t="s">
        <v>324</v>
      </c>
      <c r="B12" s="343" t="s">
        <v>325</v>
      </c>
      <c r="C12" s="301"/>
      <c r="D12" s="301"/>
    </row>
    <row r="13" spans="1:7">
      <c r="A13" s="342" t="s">
        <v>326</v>
      </c>
      <c r="B13" s="343" t="s">
        <v>327</v>
      </c>
      <c r="C13" s="301"/>
      <c r="D13" s="301"/>
    </row>
    <row r="14" spans="1:7" ht="25.5">
      <c r="A14" s="342" t="s">
        <v>328</v>
      </c>
      <c r="B14" s="343" t="s">
        <v>329</v>
      </c>
      <c r="C14" s="301"/>
      <c r="D14" s="301"/>
    </row>
    <row r="15" spans="1:7">
      <c r="A15" s="342" t="s">
        <v>330</v>
      </c>
      <c r="B15" s="343" t="s">
        <v>331</v>
      </c>
      <c r="C15" s="301"/>
      <c r="D15" s="301"/>
    </row>
    <row r="16" spans="1:7">
      <c r="A16" s="342" t="s">
        <v>332</v>
      </c>
      <c r="B16" s="343" t="s">
        <v>333</v>
      </c>
      <c r="C16" s="301"/>
      <c r="D16" s="301"/>
    </row>
    <row r="17" spans="1:4">
      <c r="A17" s="342" t="s">
        <v>334</v>
      </c>
      <c r="B17" s="344" t="s">
        <v>335</v>
      </c>
      <c r="C17" s="301"/>
      <c r="D17" s="301"/>
    </row>
    <row r="18" spans="1:4">
      <c r="A18" s="342" t="s">
        <v>336</v>
      </c>
      <c r="B18" s="344" t="s">
        <v>337</v>
      </c>
      <c r="C18" s="301"/>
      <c r="D18" s="301"/>
    </row>
    <row r="19" spans="1:4">
      <c r="A19" s="342" t="s">
        <v>338</v>
      </c>
      <c r="B19" s="344" t="s">
        <v>339</v>
      </c>
      <c r="C19" s="301"/>
      <c r="D19" s="301"/>
    </row>
    <row r="20" spans="1:4">
      <c r="A20" s="342" t="s">
        <v>340</v>
      </c>
      <c r="B20" s="344" t="s">
        <v>341</v>
      </c>
      <c r="C20" s="301"/>
      <c r="D20" s="301"/>
    </row>
    <row r="21" spans="1:4">
      <c r="A21" s="342" t="s">
        <v>342</v>
      </c>
      <c r="B21" s="344" t="s">
        <v>343</v>
      </c>
      <c r="C21" s="301"/>
      <c r="D21" s="301"/>
    </row>
    <row r="22" spans="1:4">
      <c r="A22" s="342" t="s">
        <v>344</v>
      </c>
      <c r="B22" s="344" t="s">
        <v>345</v>
      </c>
      <c r="C22" s="301"/>
      <c r="D22" s="301"/>
    </row>
    <row r="23" spans="1:4">
      <c r="A23" s="342" t="s">
        <v>346</v>
      </c>
      <c r="B23" s="344" t="s">
        <v>347</v>
      </c>
      <c r="C23" s="301"/>
      <c r="D23" s="301"/>
    </row>
    <row r="24" spans="1:4">
      <c r="A24" s="342" t="s">
        <v>348</v>
      </c>
      <c r="B24" s="344" t="s">
        <v>349</v>
      </c>
      <c r="C24" s="301"/>
      <c r="D24" s="301"/>
    </row>
    <row r="25" spans="1:4">
      <c r="A25" s="342" t="s">
        <v>350</v>
      </c>
      <c r="B25" s="344" t="s">
        <v>351</v>
      </c>
      <c r="C25" s="301"/>
      <c r="D25" s="301"/>
    </row>
    <row r="26" spans="1:4">
      <c r="A26" s="342" t="s">
        <v>352</v>
      </c>
      <c r="B26" s="344" t="s">
        <v>353</v>
      </c>
      <c r="C26" s="301"/>
      <c r="D26" s="301"/>
    </row>
    <row r="27" spans="1:4" ht="18.75">
      <c r="A27" s="341">
        <v>1</v>
      </c>
      <c r="B27" s="345" t="s">
        <v>354</v>
      </c>
      <c r="C27" s="340"/>
      <c r="D27" s="340"/>
    </row>
    <row r="28" spans="1:4">
      <c r="A28" s="342" t="s">
        <v>355</v>
      </c>
      <c r="B28" s="344" t="s">
        <v>356</v>
      </c>
      <c r="C28" s="301"/>
      <c r="D28" s="301"/>
    </row>
    <row r="29" spans="1:4">
      <c r="A29" s="342" t="s">
        <v>357</v>
      </c>
      <c r="B29" s="344" t="s">
        <v>358</v>
      </c>
      <c r="C29" s="301"/>
      <c r="D29" s="301"/>
    </row>
    <row r="30" spans="1:4">
      <c r="A30" s="342" t="s">
        <v>359</v>
      </c>
      <c r="B30" s="343" t="s">
        <v>360</v>
      </c>
      <c r="C30" s="301"/>
      <c r="D30" s="301"/>
    </row>
    <row r="31" spans="1:4">
      <c r="A31" s="342" t="s">
        <v>361</v>
      </c>
      <c r="B31" s="343" t="s">
        <v>362</v>
      </c>
      <c r="C31" s="301"/>
      <c r="D31" s="301"/>
    </row>
    <row r="32" spans="1:4">
      <c r="A32" s="342" t="s">
        <v>363</v>
      </c>
      <c r="B32" s="343" t="s">
        <v>364</v>
      </c>
      <c r="C32" s="301"/>
      <c r="D32" s="301"/>
    </row>
    <row r="33" spans="1:4">
      <c r="A33" s="342" t="s">
        <v>365</v>
      </c>
      <c r="B33" s="343" t="s">
        <v>366</v>
      </c>
      <c r="C33" s="301"/>
      <c r="D33" s="301"/>
    </row>
    <row r="34" spans="1:4">
      <c r="A34" s="342" t="s">
        <v>367</v>
      </c>
      <c r="B34" s="343" t="s">
        <v>368</v>
      </c>
      <c r="C34" s="301"/>
      <c r="D34" s="301"/>
    </row>
    <row r="35" spans="1:4">
      <c r="A35" s="342" t="s">
        <v>369</v>
      </c>
      <c r="B35" s="343" t="s">
        <v>370</v>
      </c>
      <c r="C35" s="301"/>
      <c r="D35" s="301"/>
    </row>
    <row r="36" spans="1:4">
      <c r="A36" s="342" t="s">
        <v>371</v>
      </c>
      <c r="B36" s="343" t="s">
        <v>372</v>
      </c>
      <c r="C36" s="301"/>
      <c r="D36" s="301"/>
    </row>
    <row r="37" spans="1:4">
      <c r="A37" s="342" t="s">
        <v>373</v>
      </c>
      <c r="B37" s="343" t="s">
        <v>374</v>
      </c>
      <c r="C37" s="301"/>
      <c r="D37" s="301"/>
    </row>
    <row r="38" spans="1:4" ht="25.5">
      <c r="A38" s="342" t="s">
        <v>375</v>
      </c>
      <c r="B38" s="346" t="s">
        <v>376</v>
      </c>
      <c r="C38" s="301"/>
      <c r="D38" s="301"/>
    </row>
    <row r="39" spans="1:4" ht="25.5">
      <c r="A39" s="342" t="s">
        <v>377</v>
      </c>
      <c r="B39" s="346" t="s">
        <v>378</v>
      </c>
      <c r="C39" s="301"/>
      <c r="D39" s="301"/>
    </row>
    <row r="40" spans="1:4" ht="25.5">
      <c r="A40" s="342" t="s">
        <v>379</v>
      </c>
      <c r="B40" s="346" t="s">
        <v>380</v>
      </c>
      <c r="C40" s="301"/>
      <c r="D40" s="301"/>
    </row>
    <row r="41" spans="1:4" ht="25.5">
      <c r="A41" s="342" t="s">
        <v>381</v>
      </c>
      <c r="B41" s="346" t="s">
        <v>382</v>
      </c>
      <c r="C41" s="301"/>
      <c r="D41" s="301"/>
    </row>
    <row r="42" spans="1:4">
      <c r="A42" s="342" t="s">
        <v>383</v>
      </c>
      <c r="B42" s="343" t="s">
        <v>384</v>
      </c>
      <c r="C42" s="301"/>
      <c r="D42" s="301"/>
    </row>
    <row r="43" spans="1:4">
      <c r="A43" s="342" t="s">
        <v>385</v>
      </c>
      <c r="B43" s="344" t="s">
        <v>386</v>
      </c>
      <c r="C43" s="301"/>
      <c r="D43" s="301"/>
    </row>
    <row r="44" spans="1:4">
      <c r="A44" s="342" t="s">
        <v>387</v>
      </c>
      <c r="B44" s="344" t="s">
        <v>388</v>
      </c>
      <c r="C44" s="301"/>
      <c r="D44" s="301"/>
    </row>
    <row r="45" spans="1:4">
      <c r="A45" s="342" t="s">
        <v>389</v>
      </c>
      <c r="B45" s="344" t="s">
        <v>390</v>
      </c>
      <c r="C45" s="301"/>
      <c r="D45" s="301"/>
    </row>
    <row r="46" spans="1:4">
      <c r="A46" s="342" t="s">
        <v>391</v>
      </c>
      <c r="B46" s="343" t="s">
        <v>392</v>
      </c>
      <c r="C46" s="301"/>
      <c r="D46" s="301"/>
    </row>
    <row r="47" spans="1:4">
      <c r="A47" s="342" t="s">
        <v>393</v>
      </c>
      <c r="B47" s="343" t="s">
        <v>394</v>
      </c>
      <c r="C47" s="301"/>
      <c r="D47" s="301"/>
    </row>
    <row r="48" spans="1:4">
      <c r="A48" s="342" t="s">
        <v>395</v>
      </c>
      <c r="B48" s="346" t="s">
        <v>396</v>
      </c>
      <c r="C48" s="301"/>
      <c r="D48" s="301"/>
    </row>
    <row r="49" spans="1:4">
      <c r="A49" s="342" t="s">
        <v>397</v>
      </c>
      <c r="B49" s="346" t="s">
        <v>398</v>
      </c>
      <c r="C49" s="301"/>
      <c r="D49" s="301"/>
    </row>
    <row r="50" spans="1:4">
      <c r="A50" s="342" t="s">
        <v>399</v>
      </c>
      <c r="B50" s="343" t="s">
        <v>400</v>
      </c>
      <c r="C50" s="301"/>
      <c r="D50" s="301"/>
    </row>
    <row r="51" spans="1:4">
      <c r="A51" s="342" t="s">
        <v>401</v>
      </c>
      <c r="B51" s="343" t="s">
        <v>402</v>
      </c>
      <c r="C51" s="301"/>
      <c r="D51" s="301"/>
    </row>
    <row r="52" spans="1:4">
      <c r="A52" s="342" t="s">
        <v>403</v>
      </c>
      <c r="B52" s="343" t="s">
        <v>404</v>
      </c>
      <c r="C52" s="301"/>
      <c r="D52" s="301"/>
    </row>
    <row r="53" spans="1:4">
      <c r="A53" s="342" t="s">
        <v>405</v>
      </c>
      <c r="B53" s="343" t="s">
        <v>406</v>
      </c>
      <c r="C53" s="301"/>
      <c r="D53" s="301"/>
    </row>
    <row r="54" spans="1:4">
      <c r="A54" s="342" t="s">
        <v>407</v>
      </c>
      <c r="B54" s="343" t="s">
        <v>408</v>
      </c>
      <c r="C54" s="301"/>
      <c r="D54" s="301"/>
    </row>
    <row r="55" spans="1:4">
      <c r="A55" s="342" t="s">
        <v>409</v>
      </c>
      <c r="B55" s="343" t="s">
        <v>410</v>
      </c>
      <c r="C55" s="301"/>
      <c r="D55" s="301"/>
    </row>
    <row r="56" spans="1:4">
      <c r="A56" s="342" t="s">
        <v>411</v>
      </c>
      <c r="B56" s="343" t="s">
        <v>412</v>
      </c>
      <c r="C56" s="301"/>
      <c r="D56" s="301"/>
    </row>
    <row r="57" spans="1:4">
      <c r="A57" s="342" t="s">
        <v>413</v>
      </c>
      <c r="B57" s="346" t="s">
        <v>414</v>
      </c>
      <c r="C57" s="301"/>
      <c r="D57" s="301"/>
    </row>
    <row r="58" spans="1:4" ht="25.5">
      <c r="A58" s="342" t="s">
        <v>415</v>
      </c>
      <c r="B58" s="346" t="s">
        <v>416</v>
      </c>
      <c r="C58" s="301"/>
      <c r="D58" s="301"/>
    </row>
    <row r="59" spans="1:4" ht="25.5">
      <c r="A59" s="342" t="s">
        <v>417</v>
      </c>
      <c r="B59" s="346" t="s">
        <v>418</v>
      </c>
      <c r="C59" s="301"/>
      <c r="D59" s="301"/>
    </row>
    <row r="60" spans="1:4">
      <c r="A60" s="342" t="s">
        <v>419</v>
      </c>
      <c r="B60" s="343" t="s">
        <v>420</v>
      </c>
      <c r="C60" s="301"/>
      <c r="D60" s="301"/>
    </row>
    <row r="61" spans="1:4">
      <c r="A61" s="342" t="s">
        <v>421</v>
      </c>
      <c r="B61" s="343" t="s">
        <v>422</v>
      </c>
      <c r="C61" s="301"/>
      <c r="D61" s="301"/>
    </row>
    <row r="62" spans="1:4">
      <c r="A62" s="342" t="s">
        <v>423</v>
      </c>
      <c r="B62" s="343" t="s">
        <v>424</v>
      </c>
      <c r="C62" s="301"/>
      <c r="D62" s="301"/>
    </row>
    <row r="63" spans="1:4">
      <c r="A63" s="342" t="s">
        <v>425</v>
      </c>
      <c r="B63" s="343" t="s">
        <v>426</v>
      </c>
      <c r="C63" s="301"/>
      <c r="D63" s="301"/>
    </row>
    <row r="64" spans="1:4">
      <c r="A64" s="347" t="s">
        <v>427</v>
      </c>
      <c r="B64" s="343" t="s">
        <v>428</v>
      </c>
      <c r="C64" s="301"/>
      <c r="D64" s="301"/>
    </row>
    <row r="65" spans="1:4">
      <c r="A65" s="342" t="s">
        <v>429</v>
      </c>
      <c r="B65" s="343" t="s">
        <v>430</v>
      </c>
      <c r="C65" s="301"/>
      <c r="D65" s="301"/>
    </row>
    <row r="66" spans="1:4">
      <c r="A66" s="342" t="s">
        <v>431</v>
      </c>
      <c r="B66" s="343" t="s">
        <v>432</v>
      </c>
      <c r="C66" s="301"/>
      <c r="D66" s="301"/>
    </row>
    <row r="67" spans="1:4">
      <c r="A67" s="342" t="s">
        <v>433</v>
      </c>
      <c r="B67" s="343" t="s">
        <v>434</v>
      </c>
      <c r="C67" s="301"/>
      <c r="D67" s="301"/>
    </row>
    <row r="68" spans="1:4">
      <c r="A68" s="342" t="s">
        <v>435</v>
      </c>
      <c r="B68" s="343" t="s">
        <v>436</v>
      </c>
      <c r="C68" s="301"/>
      <c r="D68" s="301"/>
    </row>
    <row r="69" spans="1:4">
      <c r="A69" s="342" t="s">
        <v>437</v>
      </c>
      <c r="B69" s="343" t="s">
        <v>436</v>
      </c>
      <c r="C69" s="301"/>
      <c r="D69" s="301"/>
    </row>
    <row r="70" spans="1:4">
      <c r="A70" s="342" t="s">
        <v>438</v>
      </c>
      <c r="B70" s="343" t="s">
        <v>439</v>
      </c>
      <c r="C70" s="301"/>
      <c r="D70" s="301"/>
    </row>
    <row r="71" spans="1:4">
      <c r="A71" s="342" t="s">
        <v>440</v>
      </c>
      <c r="B71" s="343" t="s">
        <v>441</v>
      </c>
      <c r="C71" s="301"/>
      <c r="D71" s="301"/>
    </row>
    <row r="72" spans="1:4">
      <c r="A72" s="342" t="s">
        <v>442</v>
      </c>
      <c r="B72" s="343" t="s">
        <v>443</v>
      </c>
      <c r="C72" s="301"/>
      <c r="D72" s="301"/>
    </row>
    <row r="73" spans="1:4">
      <c r="A73" s="342" t="s">
        <v>444</v>
      </c>
      <c r="B73" s="343" t="s">
        <v>445</v>
      </c>
      <c r="C73" s="301"/>
      <c r="D73" s="301"/>
    </row>
    <row r="74" spans="1:4">
      <c r="A74" s="342" t="s">
        <v>446</v>
      </c>
      <c r="B74" s="343" t="s">
        <v>447</v>
      </c>
      <c r="C74" s="301"/>
      <c r="D74" s="301"/>
    </row>
    <row r="75" spans="1:4">
      <c r="A75" s="342" t="s">
        <v>448</v>
      </c>
      <c r="B75" s="343" t="s">
        <v>449</v>
      </c>
      <c r="C75" s="301"/>
      <c r="D75" s="301"/>
    </row>
    <row r="76" spans="1:4">
      <c r="A76" s="342" t="s">
        <v>450</v>
      </c>
      <c r="B76" s="343" t="s">
        <v>451</v>
      </c>
      <c r="C76" s="301"/>
      <c r="D76" s="301"/>
    </row>
    <row r="77" spans="1:4">
      <c r="A77" s="342" t="s">
        <v>452</v>
      </c>
      <c r="B77" s="343" t="s">
        <v>453</v>
      </c>
      <c r="C77" s="301"/>
      <c r="D77" s="301"/>
    </row>
    <row r="78" spans="1:4">
      <c r="A78" s="342" t="s">
        <v>454</v>
      </c>
      <c r="B78" s="343" t="s">
        <v>455</v>
      </c>
      <c r="C78" s="301"/>
      <c r="D78" s="301"/>
    </row>
    <row r="79" spans="1:4">
      <c r="A79" s="342" t="s">
        <v>456</v>
      </c>
      <c r="B79" s="343" t="s">
        <v>457</v>
      </c>
      <c r="C79" s="301"/>
      <c r="D79" s="301"/>
    </row>
    <row r="80" spans="1:4">
      <c r="A80" s="342" t="s">
        <v>458</v>
      </c>
      <c r="B80" s="343" t="s">
        <v>459</v>
      </c>
      <c r="C80" s="301"/>
      <c r="D80" s="301"/>
    </row>
    <row r="81" spans="1:4">
      <c r="A81" s="342" t="s">
        <v>460</v>
      </c>
      <c r="B81" s="343" t="s">
        <v>461</v>
      </c>
      <c r="C81" s="301"/>
      <c r="D81" s="301"/>
    </row>
    <row r="82" spans="1:4">
      <c r="A82" s="342" t="s">
        <v>462</v>
      </c>
      <c r="B82" s="343" t="s">
        <v>463</v>
      </c>
      <c r="C82" s="301"/>
      <c r="D82" s="301"/>
    </row>
    <row r="83" spans="1:4">
      <c r="A83" s="342" t="s">
        <v>464</v>
      </c>
      <c r="B83" s="343" t="s">
        <v>465</v>
      </c>
      <c r="C83" s="301"/>
      <c r="D83" s="301"/>
    </row>
    <row r="84" spans="1:4">
      <c r="A84" s="342" t="s">
        <v>466</v>
      </c>
      <c r="B84" s="343" t="s">
        <v>467</v>
      </c>
      <c r="C84" s="301"/>
      <c r="D84" s="301"/>
    </row>
    <row r="85" spans="1:4">
      <c r="A85" s="342" t="s">
        <v>468</v>
      </c>
      <c r="B85" s="343" t="s">
        <v>469</v>
      </c>
      <c r="C85" s="301"/>
      <c r="D85" s="301"/>
    </row>
    <row r="86" spans="1:4" ht="25.5">
      <c r="A86" s="342" t="s">
        <v>470</v>
      </c>
      <c r="B86" s="343" t="s">
        <v>471</v>
      </c>
      <c r="C86" s="301"/>
      <c r="D86" s="301"/>
    </row>
    <row r="87" spans="1:4" ht="25.5">
      <c r="A87" s="342" t="s">
        <v>472</v>
      </c>
      <c r="B87" s="343" t="s">
        <v>473</v>
      </c>
      <c r="C87" s="301"/>
      <c r="D87" s="301"/>
    </row>
    <row r="88" spans="1:4" ht="25.5">
      <c r="A88" s="342" t="s">
        <v>474</v>
      </c>
      <c r="B88" s="343" t="s">
        <v>475</v>
      </c>
      <c r="C88" s="301"/>
      <c r="D88" s="301"/>
    </row>
    <row r="89" spans="1:4" ht="18.75">
      <c r="A89" s="341">
        <v>2</v>
      </c>
      <c r="B89" s="348" t="s">
        <v>476</v>
      </c>
      <c r="C89" s="340"/>
      <c r="D89" s="340"/>
    </row>
    <row r="90" spans="1:4">
      <c r="A90" s="342" t="s">
        <v>477</v>
      </c>
      <c r="B90" s="343" t="s">
        <v>478</v>
      </c>
      <c r="C90" s="301"/>
      <c r="D90" s="301"/>
    </row>
    <row r="91" spans="1:4">
      <c r="A91" s="342" t="s">
        <v>479</v>
      </c>
      <c r="B91" s="343" t="s">
        <v>480</v>
      </c>
      <c r="C91" s="301"/>
      <c r="D91" s="301"/>
    </row>
    <row r="92" spans="1:4">
      <c r="A92" s="342" t="s">
        <v>481</v>
      </c>
      <c r="B92" s="343" t="s">
        <v>482</v>
      </c>
      <c r="C92" s="301"/>
      <c r="D92" s="301"/>
    </row>
    <row r="93" spans="1:4">
      <c r="A93" s="342" t="s">
        <v>483</v>
      </c>
      <c r="B93" s="346" t="s">
        <v>484</v>
      </c>
      <c r="C93" s="301"/>
      <c r="D93" s="301"/>
    </row>
    <row r="94" spans="1:4">
      <c r="A94" s="342" t="s">
        <v>485</v>
      </c>
      <c r="B94" s="346" t="s">
        <v>486</v>
      </c>
      <c r="C94" s="301"/>
      <c r="D94" s="301"/>
    </row>
    <row r="95" spans="1:4">
      <c r="A95" s="342" t="s">
        <v>487</v>
      </c>
      <c r="B95" s="346" t="s">
        <v>488</v>
      </c>
      <c r="C95" s="301"/>
      <c r="D95" s="301"/>
    </row>
    <row r="96" spans="1:4">
      <c r="A96" s="342" t="s">
        <v>489</v>
      </c>
      <c r="B96" s="346" t="s">
        <v>490</v>
      </c>
      <c r="C96" s="301"/>
      <c r="D96" s="301"/>
    </row>
    <row r="97" spans="1:4">
      <c r="A97" s="342" t="s">
        <v>491</v>
      </c>
      <c r="B97" s="346" t="s">
        <v>492</v>
      </c>
      <c r="C97" s="301"/>
      <c r="D97" s="301"/>
    </row>
    <row r="98" spans="1:4">
      <c r="A98" s="342" t="s">
        <v>493</v>
      </c>
      <c r="B98" s="346" t="s">
        <v>494</v>
      </c>
      <c r="C98" s="301"/>
      <c r="D98" s="301"/>
    </row>
    <row r="99" spans="1:4">
      <c r="A99" s="342" t="s">
        <v>495</v>
      </c>
      <c r="B99" s="346" t="s">
        <v>496</v>
      </c>
      <c r="C99" s="301"/>
      <c r="D99" s="301"/>
    </row>
    <row r="100" spans="1:4">
      <c r="A100" s="342" t="s">
        <v>497</v>
      </c>
      <c r="B100" s="346" t="s">
        <v>498</v>
      </c>
      <c r="C100" s="301"/>
      <c r="D100" s="301"/>
    </row>
    <row r="101" spans="1:4">
      <c r="A101" s="342" t="s">
        <v>499</v>
      </c>
      <c r="B101" s="346" t="s">
        <v>500</v>
      </c>
      <c r="C101" s="301"/>
      <c r="D101" s="301"/>
    </row>
    <row r="102" spans="1:4">
      <c r="A102" s="342" t="s">
        <v>501</v>
      </c>
      <c r="B102" s="346" t="s">
        <v>502</v>
      </c>
      <c r="C102" s="301"/>
      <c r="D102" s="301"/>
    </row>
    <row r="103" spans="1:4">
      <c r="A103" s="342" t="s">
        <v>503</v>
      </c>
      <c r="B103" s="346" t="s">
        <v>504</v>
      </c>
      <c r="C103" s="301"/>
      <c r="D103" s="301"/>
    </row>
    <row r="104" spans="1:4">
      <c r="A104" s="342" t="s">
        <v>505</v>
      </c>
      <c r="B104" s="346" t="s">
        <v>506</v>
      </c>
      <c r="C104" s="301"/>
      <c r="D104" s="301"/>
    </row>
    <row r="105" spans="1:4">
      <c r="A105" s="342" t="s">
        <v>507</v>
      </c>
      <c r="B105" s="346" t="s">
        <v>508</v>
      </c>
      <c r="C105" s="301"/>
      <c r="D105" s="301"/>
    </row>
    <row r="106" spans="1:4">
      <c r="A106" s="342" t="s">
        <v>509</v>
      </c>
      <c r="B106" s="346" t="s">
        <v>510</v>
      </c>
      <c r="C106" s="301"/>
      <c r="D106" s="301"/>
    </row>
    <row r="107" spans="1:4">
      <c r="A107" s="342" t="s">
        <v>511</v>
      </c>
      <c r="B107" s="346" t="s">
        <v>512</v>
      </c>
      <c r="C107" s="301"/>
      <c r="D107" s="301"/>
    </row>
    <row r="108" spans="1:4">
      <c r="A108" s="342" t="s">
        <v>513</v>
      </c>
      <c r="B108" s="346" t="s">
        <v>514</v>
      </c>
      <c r="C108" s="301"/>
      <c r="D108" s="301"/>
    </row>
    <row r="109" spans="1:4" ht="18.75">
      <c r="A109" s="341">
        <v>3</v>
      </c>
      <c r="B109" s="348" t="s">
        <v>515</v>
      </c>
      <c r="C109" s="340"/>
      <c r="D109" s="340"/>
    </row>
    <row r="110" spans="1:4">
      <c r="A110" s="342" t="s">
        <v>516</v>
      </c>
      <c r="B110" s="346" t="s">
        <v>517</v>
      </c>
      <c r="C110" s="301"/>
      <c r="D110" s="301"/>
    </row>
    <row r="111" spans="1:4">
      <c r="A111" s="342" t="s">
        <v>518</v>
      </c>
      <c r="B111" s="346" t="s">
        <v>519</v>
      </c>
      <c r="C111" s="301"/>
      <c r="D111" s="301"/>
    </row>
    <row r="112" spans="1:4">
      <c r="A112" s="342" t="s">
        <v>520</v>
      </c>
      <c r="B112" s="346" t="s">
        <v>521</v>
      </c>
      <c r="C112" s="301"/>
      <c r="D112" s="301"/>
    </row>
    <row r="113" spans="1:4">
      <c r="A113" s="342" t="s">
        <v>522</v>
      </c>
      <c r="B113" s="346" t="s">
        <v>523</v>
      </c>
      <c r="C113" s="301"/>
      <c r="D113" s="301"/>
    </row>
    <row r="114" spans="1:4">
      <c r="A114" s="342" t="s">
        <v>524</v>
      </c>
      <c r="B114" s="346" t="s">
        <v>525</v>
      </c>
      <c r="C114" s="301"/>
      <c r="D114" s="301"/>
    </row>
    <row r="115" spans="1:4">
      <c r="A115" s="342" t="s">
        <v>526</v>
      </c>
      <c r="B115" s="346" t="s">
        <v>527</v>
      </c>
      <c r="C115" s="301"/>
      <c r="D115" s="301"/>
    </row>
    <row r="116" spans="1:4">
      <c r="A116" s="342" t="s">
        <v>528</v>
      </c>
      <c r="B116" s="346" t="s">
        <v>529</v>
      </c>
      <c r="C116" s="301"/>
      <c r="D116" s="301"/>
    </row>
    <row r="117" spans="1:4">
      <c r="A117" s="342" t="s">
        <v>530</v>
      </c>
      <c r="B117" s="346" t="s">
        <v>531</v>
      </c>
      <c r="C117" s="301"/>
      <c r="D117" s="301"/>
    </row>
    <row r="118" spans="1:4" ht="25.5">
      <c r="A118" s="342" t="s">
        <v>532</v>
      </c>
      <c r="B118" s="346" t="s">
        <v>533</v>
      </c>
      <c r="C118" s="301"/>
      <c r="D118" s="301"/>
    </row>
    <row r="119" spans="1:4">
      <c r="A119" s="347" t="s">
        <v>534</v>
      </c>
      <c r="B119" s="349" t="s">
        <v>535</v>
      </c>
      <c r="C119" s="301"/>
      <c r="D119" s="301"/>
    </row>
    <row r="120" spans="1:4">
      <c r="A120" s="342" t="s">
        <v>536</v>
      </c>
      <c r="B120" s="346" t="s">
        <v>537</v>
      </c>
      <c r="C120" s="301"/>
      <c r="D120" s="301"/>
    </row>
    <row r="121" spans="1:4">
      <c r="A121" s="342" t="s">
        <v>538</v>
      </c>
      <c r="B121" s="346" t="s">
        <v>539</v>
      </c>
      <c r="C121" s="301"/>
      <c r="D121" s="301"/>
    </row>
    <row r="122" spans="1:4">
      <c r="A122" s="342" t="s">
        <v>540</v>
      </c>
      <c r="B122" s="346" t="s">
        <v>541</v>
      </c>
      <c r="C122" s="301"/>
      <c r="D122" s="301"/>
    </row>
    <row r="123" spans="1:4">
      <c r="A123" s="342" t="s">
        <v>542</v>
      </c>
      <c r="B123" s="346" t="s">
        <v>543</v>
      </c>
      <c r="C123" s="301"/>
      <c r="D123" s="301"/>
    </row>
    <row r="124" spans="1:4">
      <c r="A124" s="342" t="s">
        <v>544</v>
      </c>
      <c r="B124" s="346" t="s">
        <v>545</v>
      </c>
      <c r="C124" s="301"/>
      <c r="D124" s="301"/>
    </row>
    <row r="125" spans="1:4">
      <c r="A125" s="342" t="s">
        <v>546</v>
      </c>
      <c r="B125" s="346" t="s">
        <v>547</v>
      </c>
      <c r="C125" s="301"/>
      <c r="D125" s="301"/>
    </row>
    <row r="126" spans="1:4">
      <c r="A126" s="342" t="s">
        <v>548</v>
      </c>
      <c r="B126" s="350" t="s">
        <v>549</v>
      </c>
      <c r="C126" s="301"/>
      <c r="D126" s="301"/>
    </row>
    <row r="127" spans="1:4">
      <c r="A127" s="342" t="s">
        <v>550</v>
      </c>
      <c r="B127" s="346" t="s">
        <v>551</v>
      </c>
      <c r="C127" s="301"/>
      <c r="D127" s="301"/>
    </row>
    <row r="128" spans="1:4">
      <c r="A128" s="342" t="s">
        <v>552</v>
      </c>
      <c r="B128" s="346" t="s">
        <v>553</v>
      </c>
      <c r="C128" s="301"/>
      <c r="D128" s="301"/>
    </row>
    <row r="129" spans="1:4">
      <c r="A129" s="342" t="s">
        <v>554</v>
      </c>
      <c r="B129" s="346" t="s">
        <v>555</v>
      </c>
      <c r="C129" s="301"/>
      <c r="D129" s="301"/>
    </row>
    <row r="130" spans="1:4">
      <c r="A130" s="342" t="s">
        <v>556</v>
      </c>
      <c r="B130" s="346" t="s">
        <v>557</v>
      </c>
      <c r="C130" s="301"/>
      <c r="D130" s="301"/>
    </row>
    <row r="131" spans="1:4">
      <c r="A131" s="342" t="s">
        <v>558</v>
      </c>
      <c r="B131" s="346" t="s">
        <v>559</v>
      </c>
      <c r="C131" s="301"/>
      <c r="D131" s="301"/>
    </row>
    <row r="132" spans="1:4">
      <c r="A132" s="342" t="s">
        <v>560</v>
      </c>
      <c r="B132" s="346" t="s">
        <v>561</v>
      </c>
      <c r="C132" s="301"/>
      <c r="D132" s="301"/>
    </row>
    <row r="133" spans="1:4">
      <c r="A133" s="342" t="s">
        <v>562</v>
      </c>
      <c r="B133" s="346" t="s">
        <v>563</v>
      </c>
      <c r="C133" s="301"/>
      <c r="D133" s="301"/>
    </row>
    <row r="134" spans="1:4">
      <c r="A134" s="342" t="s">
        <v>564</v>
      </c>
      <c r="B134" s="346" t="s">
        <v>565</v>
      </c>
      <c r="C134" s="301"/>
      <c r="D134" s="301"/>
    </row>
    <row r="135" spans="1:4">
      <c r="A135" s="342" t="s">
        <v>566</v>
      </c>
      <c r="B135" s="346" t="s">
        <v>567</v>
      </c>
      <c r="C135" s="301"/>
      <c r="D135" s="301"/>
    </row>
    <row r="136" spans="1:4">
      <c r="A136" s="342" t="s">
        <v>568</v>
      </c>
      <c r="B136" s="350" t="s">
        <v>569</v>
      </c>
      <c r="C136" s="301"/>
      <c r="D136" s="301"/>
    </row>
    <row r="137" spans="1:4">
      <c r="A137" s="342" t="s">
        <v>570</v>
      </c>
      <c r="B137" s="350" t="s">
        <v>571</v>
      </c>
      <c r="C137" s="301"/>
      <c r="D137" s="301"/>
    </row>
    <row r="138" spans="1:4" ht="18.75">
      <c r="A138" s="341">
        <v>4</v>
      </c>
      <c r="B138" s="348" t="s">
        <v>572</v>
      </c>
      <c r="C138" s="340"/>
      <c r="D138" s="340"/>
    </row>
    <row r="139" spans="1:4">
      <c r="A139" s="342" t="s">
        <v>573</v>
      </c>
      <c r="B139" s="346" t="s">
        <v>574</v>
      </c>
      <c r="C139" s="301"/>
      <c r="D139" s="301"/>
    </row>
    <row r="140" spans="1:4">
      <c r="A140" s="342" t="s">
        <v>575</v>
      </c>
      <c r="B140" s="346" t="s">
        <v>576</v>
      </c>
      <c r="C140" s="301"/>
      <c r="D140" s="301"/>
    </row>
    <row r="141" spans="1:4">
      <c r="A141" s="342" t="s">
        <v>577</v>
      </c>
      <c r="B141" s="346" t="s">
        <v>578</v>
      </c>
      <c r="C141" s="301"/>
      <c r="D141" s="301"/>
    </row>
    <row r="142" spans="1:4">
      <c r="A142" s="342" t="s">
        <v>579</v>
      </c>
      <c r="B142" s="346" t="s">
        <v>580</v>
      </c>
      <c r="C142" s="301"/>
      <c r="D142" s="301"/>
    </row>
    <row r="143" spans="1:4">
      <c r="A143" s="342" t="s">
        <v>581</v>
      </c>
      <c r="B143" s="346" t="s">
        <v>582</v>
      </c>
      <c r="C143" s="301"/>
      <c r="D143" s="301"/>
    </row>
    <row r="144" spans="1:4">
      <c r="A144" s="342" t="s">
        <v>583</v>
      </c>
      <c r="B144" s="346" t="s">
        <v>584</v>
      </c>
      <c r="C144" s="301"/>
      <c r="D144" s="301"/>
    </row>
    <row r="145" spans="1:4">
      <c r="A145" s="342" t="s">
        <v>585</v>
      </c>
      <c r="B145" s="346" t="s">
        <v>586</v>
      </c>
      <c r="C145" s="301"/>
      <c r="D145" s="301"/>
    </row>
    <row r="146" spans="1:4">
      <c r="A146" s="342" t="s">
        <v>587</v>
      </c>
      <c r="B146" s="346" t="s">
        <v>588</v>
      </c>
      <c r="C146" s="301"/>
      <c r="D146" s="301"/>
    </row>
    <row r="147" spans="1:4">
      <c r="A147" s="342" t="s">
        <v>589</v>
      </c>
      <c r="B147" s="346" t="s">
        <v>590</v>
      </c>
      <c r="C147" s="301"/>
      <c r="D147" s="301"/>
    </row>
    <row r="148" spans="1:4">
      <c r="A148" s="342" t="s">
        <v>591</v>
      </c>
      <c r="B148" s="346" t="s">
        <v>592</v>
      </c>
      <c r="C148" s="301"/>
      <c r="D148" s="301"/>
    </row>
    <row r="149" spans="1:4">
      <c r="A149" s="342" t="s">
        <v>593</v>
      </c>
      <c r="B149" s="346" t="s">
        <v>594</v>
      </c>
      <c r="C149" s="301"/>
      <c r="D149" s="301"/>
    </row>
    <row r="150" spans="1:4">
      <c r="A150" s="342" t="s">
        <v>595</v>
      </c>
      <c r="B150" s="346" t="s">
        <v>596</v>
      </c>
      <c r="C150" s="301"/>
      <c r="D150" s="301"/>
    </row>
    <row r="151" spans="1:4">
      <c r="A151" s="342" t="s">
        <v>597</v>
      </c>
      <c r="B151" s="346" t="s">
        <v>598</v>
      </c>
      <c r="C151" s="301"/>
      <c r="D151" s="301"/>
    </row>
    <row r="152" spans="1:4">
      <c r="A152" s="342" t="s">
        <v>599</v>
      </c>
      <c r="B152" s="346" t="s">
        <v>600</v>
      </c>
      <c r="C152" s="301"/>
      <c r="D152" s="301"/>
    </row>
    <row r="153" spans="1:4">
      <c r="A153" s="342" t="s">
        <v>601</v>
      </c>
      <c r="B153" s="346" t="s">
        <v>602</v>
      </c>
      <c r="C153" s="301"/>
      <c r="D153" s="301"/>
    </row>
    <row r="154" spans="1:4">
      <c r="A154" s="342" t="s">
        <v>603</v>
      </c>
      <c r="B154" s="346" t="s">
        <v>604</v>
      </c>
      <c r="C154" s="301"/>
      <c r="D154" s="301"/>
    </row>
    <row r="155" spans="1:4">
      <c r="A155" s="342" t="s">
        <v>605</v>
      </c>
      <c r="B155" s="346" t="s">
        <v>606</v>
      </c>
      <c r="C155" s="301"/>
      <c r="D155" s="301"/>
    </row>
    <row r="156" spans="1:4">
      <c r="A156" s="342" t="s">
        <v>607</v>
      </c>
      <c r="B156" s="346" t="s">
        <v>608</v>
      </c>
      <c r="C156" s="301"/>
      <c r="D156" s="301"/>
    </row>
    <row r="157" spans="1:4">
      <c r="A157" s="342" t="s">
        <v>609</v>
      </c>
      <c r="B157" s="346" t="s">
        <v>610</v>
      </c>
      <c r="C157" s="301"/>
      <c r="D157" s="301"/>
    </row>
    <row r="158" spans="1:4">
      <c r="A158" s="342" t="s">
        <v>611</v>
      </c>
      <c r="B158" s="346" t="s">
        <v>612</v>
      </c>
      <c r="C158" s="301"/>
      <c r="D158" s="301"/>
    </row>
    <row r="159" spans="1:4">
      <c r="A159" s="342" t="s">
        <v>613</v>
      </c>
      <c r="B159" s="346" t="s">
        <v>614</v>
      </c>
      <c r="C159" s="301"/>
      <c r="D159" s="301"/>
    </row>
    <row r="160" spans="1:4">
      <c r="A160" s="342" t="s">
        <v>615</v>
      </c>
      <c r="B160" s="346" t="s">
        <v>616</v>
      </c>
      <c r="C160" s="301"/>
      <c r="D160" s="301"/>
    </row>
    <row r="161" spans="1:4">
      <c r="A161" s="342" t="s">
        <v>617</v>
      </c>
      <c r="B161" s="346" t="s">
        <v>618</v>
      </c>
      <c r="C161" s="301"/>
      <c r="D161" s="301"/>
    </row>
    <row r="162" spans="1:4">
      <c r="A162" s="342" t="s">
        <v>619</v>
      </c>
      <c r="B162" s="346" t="s">
        <v>620</v>
      </c>
      <c r="C162" s="301"/>
      <c r="D162" s="301"/>
    </row>
    <row r="163" spans="1:4">
      <c r="A163" s="342" t="s">
        <v>621</v>
      </c>
      <c r="B163" s="346" t="s">
        <v>622</v>
      </c>
      <c r="C163" s="301"/>
      <c r="D163" s="301"/>
    </row>
    <row r="164" spans="1:4">
      <c r="A164" s="342" t="s">
        <v>623</v>
      </c>
      <c r="B164" s="346" t="s">
        <v>624</v>
      </c>
      <c r="C164" s="301"/>
      <c r="D164" s="301"/>
    </row>
    <row r="165" spans="1:4">
      <c r="A165" s="342" t="s">
        <v>625</v>
      </c>
      <c r="B165" s="346" t="s">
        <v>626</v>
      </c>
      <c r="C165" s="301"/>
      <c r="D165" s="301"/>
    </row>
    <row r="166" spans="1:4">
      <c r="A166" s="342" t="s">
        <v>627</v>
      </c>
      <c r="B166" s="346" t="s">
        <v>628</v>
      </c>
      <c r="C166" s="301"/>
      <c r="D166" s="301"/>
    </row>
    <row r="167" spans="1:4">
      <c r="A167" s="342" t="s">
        <v>629</v>
      </c>
      <c r="B167" s="346" t="s">
        <v>630</v>
      </c>
      <c r="C167" s="301"/>
      <c r="D167" s="301"/>
    </row>
    <row r="168" spans="1:4">
      <c r="A168" s="342" t="s">
        <v>631</v>
      </c>
      <c r="B168" s="346" t="s">
        <v>632</v>
      </c>
      <c r="C168" s="301"/>
      <c r="D168" s="301"/>
    </row>
    <row r="169" spans="1:4">
      <c r="A169" s="342" t="s">
        <v>633</v>
      </c>
      <c r="B169" s="346" t="s">
        <v>634</v>
      </c>
      <c r="C169" s="301"/>
      <c r="D169" s="301"/>
    </row>
    <row r="170" spans="1:4">
      <c r="A170" s="342" t="s">
        <v>635</v>
      </c>
      <c r="B170" s="346" t="s">
        <v>636</v>
      </c>
      <c r="C170" s="301"/>
      <c r="D170" s="301"/>
    </row>
    <row r="171" spans="1:4">
      <c r="A171" s="342" t="s">
        <v>637</v>
      </c>
      <c r="B171" s="346" t="s">
        <v>638</v>
      </c>
      <c r="C171" s="301"/>
      <c r="D171" s="301"/>
    </row>
    <row r="172" spans="1:4">
      <c r="A172" s="342" t="s">
        <v>639</v>
      </c>
      <c r="B172" s="346" t="s">
        <v>640</v>
      </c>
      <c r="C172" s="301"/>
      <c r="D172" s="301"/>
    </row>
    <row r="173" spans="1:4">
      <c r="A173" s="342" t="s">
        <v>641</v>
      </c>
      <c r="B173" s="346" t="s">
        <v>642</v>
      </c>
      <c r="C173" s="301"/>
      <c r="D173" s="301"/>
    </row>
    <row r="174" spans="1:4">
      <c r="A174" s="342" t="s">
        <v>643</v>
      </c>
      <c r="B174" s="349" t="s">
        <v>644</v>
      </c>
      <c r="C174" s="301"/>
      <c r="D174" s="301"/>
    </row>
    <row r="175" spans="1:4">
      <c r="A175" s="342" t="s">
        <v>645</v>
      </c>
      <c r="B175" s="346" t="s">
        <v>646</v>
      </c>
      <c r="C175" s="301"/>
      <c r="D175" s="301"/>
    </row>
    <row r="176" spans="1:4">
      <c r="A176" s="342" t="s">
        <v>647</v>
      </c>
      <c r="B176" s="346" t="s">
        <v>648</v>
      </c>
      <c r="C176" s="301"/>
      <c r="D176" s="301"/>
    </row>
    <row r="177" spans="1:4">
      <c r="A177" s="342" t="s">
        <v>649</v>
      </c>
      <c r="B177" s="346" t="s">
        <v>650</v>
      </c>
      <c r="C177" s="301"/>
      <c r="D177" s="301"/>
    </row>
    <row r="178" spans="1:4">
      <c r="A178" s="342" t="s">
        <v>651</v>
      </c>
      <c r="B178" s="346" t="s">
        <v>652</v>
      </c>
      <c r="C178" s="301"/>
      <c r="D178" s="301"/>
    </row>
    <row r="179" spans="1:4">
      <c r="A179" s="342" t="s">
        <v>653</v>
      </c>
      <c r="B179" s="346" t="s">
        <v>654</v>
      </c>
      <c r="C179" s="301"/>
      <c r="D179" s="301"/>
    </row>
    <row r="180" spans="1:4">
      <c r="A180" s="342" t="s">
        <v>655</v>
      </c>
      <c r="B180" s="346" t="s">
        <v>656</v>
      </c>
      <c r="C180" s="301"/>
      <c r="D180" s="301"/>
    </row>
    <row r="181" spans="1:4">
      <c r="A181" s="342" t="s">
        <v>657</v>
      </c>
      <c r="B181" s="346" t="s">
        <v>658</v>
      </c>
      <c r="C181" s="301"/>
      <c r="D181" s="301"/>
    </row>
    <row r="182" spans="1:4">
      <c r="A182" s="342" t="s">
        <v>659</v>
      </c>
      <c r="B182" s="346" t="s">
        <v>660</v>
      </c>
      <c r="C182" s="301"/>
      <c r="D182" s="301"/>
    </row>
    <row r="183" spans="1:4">
      <c r="A183" s="342" t="s">
        <v>661</v>
      </c>
      <c r="B183" s="346" t="s">
        <v>662</v>
      </c>
      <c r="C183" s="301"/>
      <c r="D183" s="301"/>
    </row>
    <row r="184" spans="1:4">
      <c r="A184" s="342" t="s">
        <v>663</v>
      </c>
      <c r="B184" s="346" t="s">
        <v>664</v>
      </c>
      <c r="C184" s="301"/>
      <c r="D184" s="301"/>
    </row>
    <row r="185" spans="1:4">
      <c r="A185" s="342" t="s">
        <v>665</v>
      </c>
      <c r="B185" s="346" t="s">
        <v>666</v>
      </c>
      <c r="C185" s="301"/>
      <c r="D185" s="301"/>
    </row>
    <row r="186" spans="1:4" ht="18.75">
      <c r="A186" s="341">
        <v>5</v>
      </c>
      <c r="B186" s="348" t="s">
        <v>667</v>
      </c>
      <c r="C186" s="340"/>
      <c r="D186" s="340"/>
    </row>
    <row r="187" spans="1:4" ht="25.5">
      <c r="A187" s="342" t="s">
        <v>668</v>
      </c>
      <c r="B187" s="346" t="s">
        <v>669</v>
      </c>
      <c r="C187" s="301"/>
      <c r="D187" s="301"/>
    </row>
    <row r="188" spans="1:4" ht="25.5">
      <c r="A188" s="342" t="s">
        <v>670</v>
      </c>
      <c r="B188" s="346" t="s">
        <v>671</v>
      </c>
      <c r="C188" s="301"/>
      <c r="D188" s="301"/>
    </row>
    <row r="189" spans="1:4">
      <c r="A189" s="342" t="s">
        <v>672</v>
      </c>
      <c r="B189" s="346" t="s">
        <v>673</v>
      </c>
      <c r="C189" s="301"/>
      <c r="D189" s="301"/>
    </row>
    <row r="190" spans="1:4" ht="25.5">
      <c r="A190" s="347" t="s">
        <v>674</v>
      </c>
      <c r="B190" s="349" t="s">
        <v>675</v>
      </c>
      <c r="C190" s="301"/>
      <c r="D190" s="301"/>
    </row>
    <row r="191" spans="1:4" ht="25.5">
      <c r="A191" s="347" t="s">
        <v>676</v>
      </c>
      <c r="B191" s="349" t="s">
        <v>677</v>
      </c>
      <c r="C191" s="301"/>
      <c r="D191" s="301"/>
    </row>
    <row r="192" spans="1:4" ht="25.5">
      <c r="A192" s="347" t="s">
        <v>678</v>
      </c>
      <c r="B192" s="349" t="s">
        <v>675</v>
      </c>
      <c r="C192" s="301"/>
      <c r="D192" s="301"/>
    </row>
    <row r="193" spans="1:4" ht="25.5">
      <c r="A193" s="347" t="s">
        <v>679</v>
      </c>
      <c r="B193" s="349" t="s">
        <v>680</v>
      </c>
      <c r="C193" s="301"/>
      <c r="D193" s="301"/>
    </row>
    <row r="194" spans="1:4">
      <c r="A194" s="342" t="s">
        <v>681</v>
      </c>
      <c r="B194" s="346" t="s">
        <v>682</v>
      </c>
      <c r="C194" s="301"/>
      <c r="D194" s="301"/>
    </row>
    <row r="195" spans="1:4">
      <c r="A195" s="342" t="s">
        <v>683</v>
      </c>
      <c r="B195" s="346" t="s">
        <v>684</v>
      </c>
      <c r="C195" s="301"/>
      <c r="D195" s="301"/>
    </row>
    <row r="196" spans="1:4">
      <c r="A196" s="342" t="s">
        <v>685</v>
      </c>
      <c r="B196" s="346" t="s">
        <v>686</v>
      </c>
      <c r="C196" s="301"/>
      <c r="D196" s="301"/>
    </row>
    <row r="197" spans="1:4">
      <c r="A197" s="342" t="s">
        <v>687</v>
      </c>
      <c r="B197" s="346" t="s">
        <v>688</v>
      </c>
      <c r="C197" s="301"/>
      <c r="D197" s="301"/>
    </row>
    <row r="198" spans="1:4" ht="25.5">
      <c r="A198" s="342" t="s">
        <v>689</v>
      </c>
      <c r="B198" s="346" t="s">
        <v>690</v>
      </c>
      <c r="C198" s="301"/>
      <c r="D198" s="301"/>
    </row>
    <row r="199" spans="1:4" ht="25.5">
      <c r="A199" s="342" t="s">
        <v>691</v>
      </c>
      <c r="B199" s="346" t="s">
        <v>692</v>
      </c>
      <c r="C199" s="301"/>
      <c r="D199" s="301"/>
    </row>
    <row r="200" spans="1:4" ht="25.5">
      <c r="A200" s="342" t="s">
        <v>693</v>
      </c>
      <c r="B200" s="346" t="s">
        <v>694</v>
      </c>
      <c r="C200" s="301"/>
      <c r="D200" s="301"/>
    </row>
    <row r="201" spans="1:4" ht="25.5">
      <c r="A201" s="342" t="s">
        <v>695</v>
      </c>
      <c r="B201" s="346" t="s">
        <v>696</v>
      </c>
      <c r="C201" s="301"/>
      <c r="D201" s="301"/>
    </row>
    <row r="202" spans="1:4" ht="25.5">
      <c r="A202" s="342" t="s">
        <v>697</v>
      </c>
      <c r="B202" s="346" t="s">
        <v>698</v>
      </c>
      <c r="C202" s="301"/>
      <c r="D202" s="301"/>
    </row>
    <row r="203" spans="1:4" ht="25.5">
      <c r="A203" s="342" t="s">
        <v>699</v>
      </c>
      <c r="B203" s="346" t="s">
        <v>700</v>
      </c>
      <c r="C203" s="301"/>
      <c r="D203" s="301"/>
    </row>
    <row r="204" spans="1:4" ht="25.5">
      <c r="A204" s="342" t="s">
        <v>701</v>
      </c>
      <c r="B204" s="346" t="s">
        <v>702</v>
      </c>
      <c r="C204" s="301"/>
      <c r="D204" s="301"/>
    </row>
    <row r="205" spans="1:4">
      <c r="A205" s="342" t="s">
        <v>703</v>
      </c>
      <c r="B205" s="346" t="s">
        <v>704</v>
      </c>
      <c r="C205" s="301"/>
      <c r="D205" s="301"/>
    </row>
    <row r="206" spans="1:4" ht="25.5">
      <c r="A206" s="342" t="s">
        <v>705</v>
      </c>
      <c r="B206" s="346" t="s">
        <v>706</v>
      </c>
      <c r="C206" s="301"/>
      <c r="D206" s="301"/>
    </row>
    <row r="207" spans="1:4">
      <c r="A207" s="342" t="s">
        <v>707</v>
      </c>
      <c r="B207" s="346" t="s">
        <v>708</v>
      </c>
      <c r="C207" s="301"/>
      <c r="D207" s="301"/>
    </row>
    <row r="208" spans="1:4" ht="25.5">
      <c r="A208" s="342" t="s">
        <v>709</v>
      </c>
      <c r="B208" s="346" t="s">
        <v>710</v>
      </c>
      <c r="C208" s="301"/>
      <c r="D208" s="301"/>
    </row>
    <row r="209" spans="1:4" ht="25.5">
      <c r="A209" s="342" t="s">
        <v>711</v>
      </c>
      <c r="B209" s="346" t="s">
        <v>712</v>
      </c>
      <c r="C209" s="301"/>
      <c r="D209" s="301"/>
    </row>
    <row r="210" spans="1:4">
      <c r="A210" s="342" t="s">
        <v>713</v>
      </c>
      <c r="B210" s="346" t="s">
        <v>714</v>
      </c>
      <c r="C210" s="301"/>
      <c r="D210" s="301"/>
    </row>
    <row r="211" spans="1:4">
      <c r="A211" s="342" t="s">
        <v>715</v>
      </c>
      <c r="B211" s="346" t="s">
        <v>716</v>
      </c>
      <c r="C211" s="301"/>
      <c r="D211" s="301"/>
    </row>
    <row r="212" spans="1:4" ht="25.5">
      <c r="A212" s="347" t="s">
        <v>717</v>
      </c>
      <c r="B212" s="349" t="s">
        <v>718</v>
      </c>
      <c r="C212" s="301"/>
      <c r="D212" s="301"/>
    </row>
    <row r="213" spans="1:4" ht="25.5">
      <c r="A213" s="347" t="s">
        <v>719</v>
      </c>
      <c r="B213" s="349" t="s">
        <v>720</v>
      </c>
      <c r="C213" s="301"/>
      <c r="D213" s="301"/>
    </row>
    <row r="214" spans="1:4" ht="25.5">
      <c r="A214" s="342" t="s">
        <v>721</v>
      </c>
      <c r="B214" s="346" t="s">
        <v>722</v>
      </c>
      <c r="C214" s="301"/>
      <c r="D214" s="301"/>
    </row>
    <row r="215" spans="1:4" ht="25.5">
      <c r="A215" s="342" t="s">
        <v>723</v>
      </c>
      <c r="B215" s="346" t="s">
        <v>724</v>
      </c>
      <c r="C215" s="301"/>
      <c r="D215" s="301"/>
    </row>
    <row r="216" spans="1:4" ht="25.5">
      <c r="A216" s="342" t="s">
        <v>725</v>
      </c>
      <c r="B216" s="346" t="s">
        <v>726</v>
      </c>
      <c r="C216" s="301"/>
      <c r="D216" s="301"/>
    </row>
    <row r="217" spans="1:4" ht="25.5">
      <c r="A217" s="342" t="s">
        <v>727</v>
      </c>
      <c r="B217" s="346" t="s">
        <v>728</v>
      </c>
      <c r="C217" s="301"/>
      <c r="D217" s="301"/>
    </row>
    <row r="218" spans="1:4" ht="25.5">
      <c r="A218" s="342" t="s">
        <v>729</v>
      </c>
      <c r="B218" s="346" t="s">
        <v>730</v>
      </c>
      <c r="C218" s="301"/>
      <c r="D218" s="301"/>
    </row>
    <row r="219" spans="1:4" ht="25.5">
      <c r="A219" s="347" t="s">
        <v>731</v>
      </c>
      <c r="B219" s="349" t="s">
        <v>732</v>
      </c>
      <c r="C219" s="301"/>
      <c r="D219" s="301"/>
    </row>
    <row r="220" spans="1:4" ht="25.5">
      <c r="A220" s="347" t="s">
        <v>733</v>
      </c>
      <c r="B220" s="349" t="s">
        <v>734</v>
      </c>
      <c r="C220" s="301"/>
      <c r="D220" s="301"/>
    </row>
    <row r="221" spans="1:4">
      <c r="A221" s="342" t="s">
        <v>735</v>
      </c>
      <c r="B221" s="350" t="s">
        <v>736</v>
      </c>
      <c r="C221" s="301"/>
      <c r="D221" s="301"/>
    </row>
    <row r="222" spans="1:4">
      <c r="A222" s="342" t="s">
        <v>737</v>
      </c>
      <c r="B222" s="350" t="s">
        <v>736</v>
      </c>
      <c r="C222" s="301"/>
      <c r="D222" s="301"/>
    </row>
    <row r="223" spans="1:4">
      <c r="A223" s="342" t="s">
        <v>738</v>
      </c>
      <c r="B223" s="350" t="s">
        <v>739</v>
      </c>
      <c r="C223" s="301"/>
      <c r="D223" s="301"/>
    </row>
    <row r="224" spans="1:4">
      <c r="A224" s="342" t="s">
        <v>740</v>
      </c>
      <c r="B224" s="350" t="s">
        <v>741</v>
      </c>
      <c r="C224" s="301"/>
      <c r="D224" s="301"/>
    </row>
    <row r="225" spans="1:4">
      <c r="A225" s="342" t="s">
        <v>742</v>
      </c>
      <c r="B225" s="346" t="s">
        <v>743</v>
      </c>
      <c r="C225" s="301"/>
      <c r="D225" s="301"/>
    </row>
    <row r="226" spans="1:4">
      <c r="A226" s="342" t="s">
        <v>744</v>
      </c>
      <c r="B226" s="346" t="s">
        <v>745</v>
      </c>
      <c r="C226" s="301"/>
      <c r="D226" s="301"/>
    </row>
    <row r="227" spans="1:4">
      <c r="A227" s="342" t="s">
        <v>746</v>
      </c>
      <c r="B227" s="346" t="s">
        <v>747</v>
      </c>
      <c r="C227" s="301"/>
      <c r="D227" s="301"/>
    </row>
    <row r="228" spans="1:4">
      <c r="A228" s="342" t="s">
        <v>748</v>
      </c>
      <c r="B228" s="346" t="s">
        <v>749</v>
      </c>
      <c r="C228" s="301"/>
      <c r="D228" s="301"/>
    </row>
    <row r="229" spans="1:4">
      <c r="A229" s="342" t="s">
        <v>750</v>
      </c>
      <c r="B229" s="346" t="s">
        <v>751</v>
      </c>
      <c r="C229" s="301"/>
      <c r="D229" s="301"/>
    </row>
    <row r="230" spans="1:4">
      <c r="A230" s="342" t="s">
        <v>752</v>
      </c>
      <c r="B230" s="346" t="s">
        <v>753</v>
      </c>
      <c r="C230" s="301"/>
      <c r="D230" s="301"/>
    </row>
    <row r="231" spans="1:4" ht="25.5">
      <c r="A231" s="342" t="s">
        <v>754</v>
      </c>
      <c r="B231" s="346" t="s">
        <v>755</v>
      </c>
      <c r="C231" s="301"/>
      <c r="D231" s="301"/>
    </row>
    <row r="232" spans="1:4" ht="25.5">
      <c r="A232" s="342" t="s">
        <v>756</v>
      </c>
      <c r="B232" s="346" t="s">
        <v>757</v>
      </c>
      <c r="C232" s="301"/>
      <c r="D232" s="301"/>
    </row>
    <row r="233" spans="1:4" ht="25.5">
      <c r="A233" s="342" t="s">
        <v>758</v>
      </c>
      <c r="B233" s="346" t="s">
        <v>759</v>
      </c>
      <c r="C233" s="301"/>
      <c r="D233" s="301"/>
    </row>
    <row r="234" spans="1:4" ht="25.5">
      <c r="A234" s="342" t="s">
        <v>760</v>
      </c>
      <c r="B234" s="346" t="s">
        <v>761</v>
      </c>
      <c r="C234" s="301"/>
      <c r="D234" s="301"/>
    </row>
    <row r="235" spans="1:4">
      <c r="A235" s="342" t="s">
        <v>762</v>
      </c>
      <c r="B235" s="346" t="s">
        <v>763</v>
      </c>
      <c r="C235" s="301"/>
      <c r="D235" s="301"/>
    </row>
    <row r="236" spans="1:4">
      <c r="A236" s="342" t="s">
        <v>764</v>
      </c>
      <c r="B236" s="346" t="s">
        <v>765</v>
      </c>
      <c r="C236" s="301"/>
      <c r="D236" s="301"/>
    </row>
    <row r="237" spans="1:4" ht="25.5">
      <c r="A237" s="342" t="s">
        <v>766</v>
      </c>
      <c r="B237" s="346" t="s">
        <v>767</v>
      </c>
      <c r="C237" s="301"/>
      <c r="D237" s="301"/>
    </row>
    <row r="238" spans="1:4" ht="25.5">
      <c r="A238" s="342" t="s">
        <v>768</v>
      </c>
      <c r="B238" s="346" t="s">
        <v>769</v>
      </c>
      <c r="C238" s="301"/>
      <c r="D238" s="301"/>
    </row>
    <row r="239" spans="1:4">
      <c r="A239" s="342" t="s">
        <v>770</v>
      </c>
      <c r="B239" s="346" t="s">
        <v>771</v>
      </c>
      <c r="C239" s="301"/>
      <c r="D239" s="301"/>
    </row>
    <row r="240" spans="1:4">
      <c r="A240" s="342" t="s">
        <v>772</v>
      </c>
      <c r="B240" s="346" t="s">
        <v>773</v>
      </c>
      <c r="C240" s="301"/>
      <c r="D240" s="301"/>
    </row>
    <row r="241" spans="1:4">
      <c r="A241" s="342" t="s">
        <v>774</v>
      </c>
      <c r="B241" s="346" t="s">
        <v>775</v>
      </c>
      <c r="C241" s="301"/>
      <c r="D241" s="301"/>
    </row>
    <row r="242" spans="1:4">
      <c r="A242" s="342" t="s">
        <v>776</v>
      </c>
      <c r="B242" s="346" t="s">
        <v>777</v>
      </c>
      <c r="C242" s="301"/>
      <c r="D242" s="301"/>
    </row>
    <row r="243" spans="1:4">
      <c r="A243" s="342" t="s">
        <v>778</v>
      </c>
      <c r="B243" s="346" t="s">
        <v>779</v>
      </c>
      <c r="C243" s="301"/>
      <c r="D243" s="301"/>
    </row>
    <row r="244" spans="1:4">
      <c r="A244" s="342" t="s">
        <v>780</v>
      </c>
      <c r="B244" s="346" t="s">
        <v>781</v>
      </c>
      <c r="C244" s="301"/>
      <c r="D244" s="301"/>
    </row>
    <row r="245" spans="1:4">
      <c r="A245" s="342" t="s">
        <v>782</v>
      </c>
      <c r="B245" s="346" t="s">
        <v>783</v>
      </c>
      <c r="C245" s="301"/>
      <c r="D245" s="301"/>
    </row>
    <row r="246" spans="1:4">
      <c r="A246" s="342" t="s">
        <v>784</v>
      </c>
      <c r="B246" s="346" t="s">
        <v>785</v>
      </c>
      <c r="C246" s="301"/>
      <c r="D246" s="301"/>
    </row>
    <row r="247" spans="1:4">
      <c r="A247" s="342" t="s">
        <v>786</v>
      </c>
      <c r="B247" s="346" t="s">
        <v>787</v>
      </c>
      <c r="C247" s="301"/>
      <c r="D247" s="301"/>
    </row>
    <row r="248" spans="1:4">
      <c r="A248" s="342" t="s">
        <v>788</v>
      </c>
      <c r="B248" s="346" t="s">
        <v>789</v>
      </c>
      <c r="C248" s="301"/>
      <c r="D248" s="301"/>
    </row>
    <row r="249" spans="1:4">
      <c r="A249" s="342" t="s">
        <v>790</v>
      </c>
      <c r="B249" s="346" t="s">
        <v>791</v>
      </c>
      <c r="C249" s="301"/>
      <c r="D249" s="301"/>
    </row>
    <row r="250" spans="1:4">
      <c r="A250" s="342" t="s">
        <v>792</v>
      </c>
      <c r="B250" s="346" t="s">
        <v>793</v>
      </c>
      <c r="C250" s="301"/>
      <c r="D250" s="301"/>
    </row>
    <row r="251" spans="1:4">
      <c r="A251" s="342" t="s">
        <v>794</v>
      </c>
      <c r="B251" s="346" t="s">
        <v>795</v>
      </c>
      <c r="C251" s="301"/>
      <c r="D251" s="301"/>
    </row>
    <row r="252" spans="1:4">
      <c r="A252" s="342" t="s">
        <v>796</v>
      </c>
      <c r="B252" s="346" t="s">
        <v>797</v>
      </c>
      <c r="C252" s="301"/>
      <c r="D252" s="301"/>
    </row>
    <row r="253" spans="1:4">
      <c r="A253" s="342" t="s">
        <v>798</v>
      </c>
      <c r="B253" s="346" t="s">
        <v>799</v>
      </c>
      <c r="C253" s="301"/>
      <c r="D253" s="301"/>
    </row>
    <row r="254" spans="1:4">
      <c r="A254" s="342" t="s">
        <v>800</v>
      </c>
      <c r="B254" s="346" t="s">
        <v>801</v>
      </c>
      <c r="C254" s="301"/>
      <c r="D254" s="301"/>
    </row>
    <row r="255" spans="1:4">
      <c r="A255" s="342" t="s">
        <v>802</v>
      </c>
      <c r="B255" s="346" t="s">
        <v>803</v>
      </c>
      <c r="C255" s="301"/>
      <c r="D255" s="301"/>
    </row>
    <row r="256" spans="1:4">
      <c r="A256" s="342" t="s">
        <v>804</v>
      </c>
      <c r="B256" s="346" t="s">
        <v>805</v>
      </c>
      <c r="C256" s="301"/>
      <c r="D256" s="301"/>
    </row>
    <row r="257" spans="1:4">
      <c r="A257" s="342" t="s">
        <v>806</v>
      </c>
      <c r="B257" s="350" t="s">
        <v>807</v>
      </c>
      <c r="C257" s="301"/>
      <c r="D257" s="301"/>
    </row>
    <row r="258" spans="1:4">
      <c r="A258" s="342" t="s">
        <v>808</v>
      </c>
      <c r="B258" s="350" t="s">
        <v>809</v>
      </c>
      <c r="C258" s="301"/>
      <c r="D258" s="301"/>
    </row>
    <row r="259" spans="1:4">
      <c r="A259" s="342" t="s">
        <v>810</v>
      </c>
      <c r="B259" s="350" t="s">
        <v>811</v>
      </c>
      <c r="C259" s="301"/>
      <c r="D259" s="301"/>
    </row>
    <row r="260" spans="1:4">
      <c r="A260" s="342" t="s">
        <v>812</v>
      </c>
      <c r="B260" s="350" t="s">
        <v>813</v>
      </c>
      <c r="C260" s="301"/>
      <c r="D260" s="301"/>
    </row>
    <row r="261" spans="1:4">
      <c r="A261" s="342" t="s">
        <v>814</v>
      </c>
      <c r="B261" s="346" t="s">
        <v>815</v>
      </c>
      <c r="C261" s="301"/>
      <c r="D261" s="301"/>
    </row>
    <row r="262" spans="1:4">
      <c r="A262" s="342" t="s">
        <v>816</v>
      </c>
      <c r="B262" s="346" t="s">
        <v>817</v>
      </c>
      <c r="C262" s="301"/>
      <c r="D262" s="301"/>
    </row>
    <row r="263" spans="1:4">
      <c r="A263" s="342" t="s">
        <v>818</v>
      </c>
      <c r="B263" s="350" t="s">
        <v>819</v>
      </c>
      <c r="C263" s="301"/>
      <c r="D263" s="301"/>
    </row>
    <row r="264" spans="1:4">
      <c r="A264" s="342" t="s">
        <v>820</v>
      </c>
      <c r="B264" s="350" t="s">
        <v>821</v>
      </c>
      <c r="C264" s="301"/>
      <c r="D264" s="301"/>
    </row>
    <row r="265" spans="1:4">
      <c r="A265" s="342" t="s">
        <v>822</v>
      </c>
      <c r="B265" s="350" t="s">
        <v>823</v>
      </c>
      <c r="C265" s="301"/>
      <c r="D265" s="301"/>
    </row>
    <row r="266" spans="1:4">
      <c r="A266" s="342" t="s">
        <v>824</v>
      </c>
      <c r="B266" s="350" t="s">
        <v>825</v>
      </c>
      <c r="C266" s="301"/>
      <c r="D266" s="301"/>
    </row>
    <row r="267" spans="1:4" ht="18.75">
      <c r="A267" s="341">
        <v>6</v>
      </c>
      <c r="B267" s="348" t="s">
        <v>826</v>
      </c>
      <c r="C267" s="340"/>
      <c r="D267" s="340"/>
    </row>
    <row r="268" spans="1:4">
      <c r="A268" s="342" t="s">
        <v>827</v>
      </c>
      <c r="B268" s="350" t="s">
        <v>828</v>
      </c>
      <c r="C268" s="301"/>
      <c r="D268" s="301"/>
    </row>
    <row r="269" spans="1:4">
      <c r="A269" s="342" t="s">
        <v>829</v>
      </c>
      <c r="B269" s="350" t="s">
        <v>830</v>
      </c>
      <c r="C269" s="301"/>
      <c r="D269" s="301"/>
    </row>
    <row r="270" spans="1:4">
      <c r="A270" s="342" t="s">
        <v>831</v>
      </c>
      <c r="B270" s="346" t="s">
        <v>832</v>
      </c>
      <c r="C270" s="301"/>
      <c r="D270" s="301"/>
    </row>
    <row r="271" spans="1:4">
      <c r="A271" s="342" t="s">
        <v>833</v>
      </c>
      <c r="B271" s="346" t="s">
        <v>834</v>
      </c>
      <c r="C271" s="301"/>
      <c r="D271" s="301"/>
    </row>
    <row r="272" spans="1:4">
      <c r="A272" s="342" t="s">
        <v>835</v>
      </c>
      <c r="B272" s="346" t="s">
        <v>836</v>
      </c>
      <c r="C272" s="301"/>
      <c r="D272" s="301"/>
    </row>
    <row r="273" spans="1:4" ht="25.5">
      <c r="A273" s="342" t="s">
        <v>837</v>
      </c>
      <c r="B273" s="346" t="s">
        <v>838</v>
      </c>
      <c r="C273" s="301"/>
      <c r="D273" s="301"/>
    </row>
    <row r="274" spans="1:4" ht="25.5">
      <c r="A274" s="342" t="s">
        <v>839</v>
      </c>
      <c r="B274" s="346" t="s">
        <v>840</v>
      </c>
      <c r="C274" s="301"/>
      <c r="D274" s="301"/>
    </row>
    <row r="275" spans="1:4">
      <c r="A275" s="342" t="s">
        <v>841</v>
      </c>
      <c r="B275" s="346" t="s">
        <v>842</v>
      </c>
      <c r="C275" s="301"/>
      <c r="D275" s="301"/>
    </row>
    <row r="276" spans="1:4">
      <c r="A276" s="342" t="s">
        <v>843</v>
      </c>
      <c r="B276" s="350" t="s">
        <v>844</v>
      </c>
      <c r="C276" s="301"/>
      <c r="D276" s="301"/>
    </row>
    <row r="277" spans="1:4">
      <c r="A277" s="342" t="s">
        <v>845</v>
      </c>
      <c r="B277" s="350" t="s">
        <v>846</v>
      </c>
      <c r="C277" s="301"/>
      <c r="D277" s="301"/>
    </row>
    <row r="278" spans="1:4">
      <c r="A278" s="342" t="s">
        <v>847</v>
      </c>
      <c r="B278" s="350" t="s">
        <v>848</v>
      </c>
      <c r="C278" s="301"/>
      <c r="D278" s="301"/>
    </row>
    <row r="279" spans="1:4">
      <c r="A279" s="342" t="s">
        <v>849</v>
      </c>
      <c r="B279" s="350" t="s">
        <v>850</v>
      </c>
      <c r="C279" s="301"/>
      <c r="D279" s="301"/>
    </row>
    <row r="280" spans="1:4">
      <c r="A280" s="342" t="s">
        <v>851</v>
      </c>
      <c r="B280" s="350" t="s">
        <v>852</v>
      </c>
      <c r="C280" s="301"/>
      <c r="D280" s="301"/>
    </row>
    <row r="281" spans="1:4">
      <c r="A281" s="342" t="s">
        <v>853</v>
      </c>
      <c r="B281" s="350" t="s">
        <v>854</v>
      </c>
      <c r="C281" s="301"/>
      <c r="D281" s="301"/>
    </row>
    <row r="282" spans="1:4">
      <c r="A282" s="342" t="s">
        <v>855</v>
      </c>
      <c r="B282" s="350" t="s">
        <v>856</v>
      </c>
      <c r="C282" s="301"/>
      <c r="D282" s="301"/>
    </row>
    <row r="283" spans="1:4">
      <c r="A283" s="342" t="s">
        <v>857</v>
      </c>
      <c r="B283" s="346" t="s">
        <v>858</v>
      </c>
      <c r="C283" s="301"/>
      <c r="D283" s="301"/>
    </row>
    <row r="284" spans="1:4">
      <c r="A284" s="347" t="s">
        <v>859</v>
      </c>
      <c r="B284" s="349" t="s">
        <v>860</v>
      </c>
      <c r="C284" s="301"/>
      <c r="D284" s="301"/>
    </row>
    <row r="285" spans="1:4">
      <c r="A285" s="347" t="s">
        <v>861</v>
      </c>
      <c r="B285" s="349" t="s">
        <v>862</v>
      </c>
      <c r="C285" s="301"/>
      <c r="D285" s="301"/>
    </row>
    <row r="286" spans="1:4">
      <c r="A286" s="342" t="s">
        <v>863</v>
      </c>
      <c r="B286" s="349" t="s">
        <v>864</v>
      </c>
      <c r="C286" s="301"/>
      <c r="D286" s="301"/>
    </row>
    <row r="287" spans="1:4">
      <c r="A287" s="342" t="s">
        <v>865</v>
      </c>
      <c r="B287" s="346" t="s">
        <v>866</v>
      </c>
      <c r="C287" s="301"/>
      <c r="D287" s="301"/>
    </row>
    <row r="288" spans="1:4">
      <c r="A288" s="342" t="s">
        <v>867</v>
      </c>
      <c r="B288" s="346" t="s">
        <v>868</v>
      </c>
      <c r="C288" s="301"/>
      <c r="D288" s="301"/>
    </row>
    <row r="289" spans="1:4">
      <c r="A289" s="342" t="s">
        <v>869</v>
      </c>
      <c r="B289" s="346" t="s">
        <v>870</v>
      </c>
      <c r="C289" s="301"/>
      <c r="D289" s="301"/>
    </row>
    <row r="290" spans="1:4">
      <c r="A290" s="342" t="s">
        <v>871</v>
      </c>
      <c r="B290" s="346" t="s">
        <v>872</v>
      </c>
      <c r="C290" s="301"/>
      <c r="D290" s="301"/>
    </row>
    <row r="291" spans="1:4">
      <c r="A291" s="342" t="s">
        <v>873</v>
      </c>
      <c r="B291" s="346" t="s">
        <v>874</v>
      </c>
      <c r="C291" s="301"/>
      <c r="D291" s="301"/>
    </row>
    <row r="292" spans="1:4">
      <c r="A292" s="342" t="s">
        <v>875</v>
      </c>
      <c r="B292" s="346" t="s">
        <v>876</v>
      </c>
      <c r="C292" s="301"/>
      <c r="D292" s="301"/>
    </row>
    <row r="293" spans="1:4">
      <c r="A293" s="342" t="s">
        <v>877</v>
      </c>
      <c r="B293" s="346" t="s">
        <v>878</v>
      </c>
      <c r="C293" s="301"/>
      <c r="D293" s="301"/>
    </row>
    <row r="294" spans="1:4">
      <c r="A294" s="342" t="s">
        <v>879</v>
      </c>
      <c r="B294" s="346" t="s">
        <v>880</v>
      </c>
      <c r="C294" s="301"/>
      <c r="D294" s="301"/>
    </row>
    <row r="295" spans="1:4">
      <c r="A295" s="342" t="s">
        <v>881</v>
      </c>
      <c r="B295" s="346" t="s">
        <v>882</v>
      </c>
      <c r="C295" s="301"/>
      <c r="D295" s="301"/>
    </row>
    <row r="296" spans="1:4">
      <c r="A296" s="342" t="s">
        <v>883</v>
      </c>
      <c r="B296" s="346" t="s">
        <v>884</v>
      </c>
      <c r="C296" s="301"/>
      <c r="D296" s="301"/>
    </row>
    <row r="297" spans="1:4">
      <c r="A297" s="342" t="s">
        <v>885</v>
      </c>
      <c r="B297" s="346" t="s">
        <v>886</v>
      </c>
      <c r="C297" s="301"/>
      <c r="D297" s="301"/>
    </row>
    <row r="298" spans="1:4">
      <c r="A298" s="342" t="s">
        <v>887</v>
      </c>
      <c r="B298" s="346" t="s">
        <v>888</v>
      </c>
      <c r="C298" s="301"/>
      <c r="D298" s="301"/>
    </row>
    <row r="299" spans="1:4">
      <c r="A299" s="342" t="s">
        <v>889</v>
      </c>
      <c r="B299" s="346" t="s">
        <v>890</v>
      </c>
      <c r="C299" s="301"/>
      <c r="D299" s="301"/>
    </row>
    <row r="300" spans="1:4">
      <c r="A300" s="342" t="s">
        <v>891</v>
      </c>
      <c r="B300" s="346" t="s">
        <v>892</v>
      </c>
      <c r="C300" s="301"/>
      <c r="D300" s="301"/>
    </row>
    <row r="301" spans="1:4">
      <c r="A301" s="342" t="s">
        <v>893</v>
      </c>
      <c r="B301" s="346" t="s">
        <v>894</v>
      </c>
      <c r="C301" s="301"/>
      <c r="D301" s="301"/>
    </row>
    <row r="302" spans="1:4">
      <c r="A302" s="342" t="s">
        <v>895</v>
      </c>
      <c r="B302" s="346" t="s">
        <v>896</v>
      </c>
      <c r="C302" s="301"/>
      <c r="D302" s="301"/>
    </row>
    <row r="303" spans="1:4">
      <c r="A303" s="342" t="s">
        <v>897</v>
      </c>
      <c r="B303" s="346" t="s">
        <v>898</v>
      </c>
      <c r="C303" s="301"/>
      <c r="D303" s="301"/>
    </row>
    <row r="304" spans="1:4">
      <c r="A304" s="342" t="s">
        <v>899</v>
      </c>
      <c r="B304" s="346" t="s">
        <v>900</v>
      </c>
      <c r="C304" s="301"/>
      <c r="D304" s="301"/>
    </row>
    <row r="305" spans="1:4">
      <c r="A305" s="342" t="s">
        <v>901</v>
      </c>
      <c r="B305" s="346" t="s">
        <v>902</v>
      </c>
      <c r="C305" s="301"/>
      <c r="D305" s="301"/>
    </row>
    <row r="306" spans="1:4">
      <c r="A306" s="342" t="s">
        <v>903</v>
      </c>
      <c r="B306" s="346" t="s">
        <v>904</v>
      </c>
      <c r="C306" s="301"/>
      <c r="D306" s="301"/>
    </row>
    <row r="307" spans="1:4">
      <c r="A307" s="342" t="s">
        <v>905</v>
      </c>
      <c r="B307" s="350" t="s">
        <v>906</v>
      </c>
      <c r="C307" s="301"/>
      <c r="D307" s="301"/>
    </row>
    <row r="308" spans="1:4">
      <c r="A308" s="342" t="s">
        <v>907</v>
      </c>
      <c r="B308" s="350" t="s">
        <v>908</v>
      </c>
      <c r="C308" s="301"/>
      <c r="D308" s="301"/>
    </row>
    <row r="309" spans="1:4">
      <c r="A309" s="342" t="s">
        <v>909</v>
      </c>
      <c r="B309" s="350" t="s">
        <v>910</v>
      </c>
      <c r="C309" s="301"/>
      <c r="D309" s="301"/>
    </row>
    <row r="310" spans="1:4" ht="25.5">
      <c r="A310" s="342" t="s">
        <v>911</v>
      </c>
      <c r="B310" s="350" t="s">
        <v>912</v>
      </c>
      <c r="C310" s="301"/>
      <c r="D310" s="301"/>
    </row>
    <row r="311" spans="1:4" ht="25.5">
      <c r="A311" s="342" t="s">
        <v>913</v>
      </c>
      <c r="B311" s="350" t="s">
        <v>914</v>
      </c>
      <c r="C311" s="301"/>
      <c r="D311" s="301"/>
    </row>
    <row r="312" spans="1:4">
      <c r="A312" s="342" t="s">
        <v>915</v>
      </c>
      <c r="B312" s="350" t="s">
        <v>916</v>
      </c>
      <c r="C312" s="301"/>
      <c r="D312" s="301"/>
    </row>
    <row r="313" spans="1:4">
      <c r="A313" s="342" t="s">
        <v>917</v>
      </c>
      <c r="B313" s="350" t="s">
        <v>918</v>
      </c>
      <c r="C313" s="301"/>
      <c r="D313" s="301"/>
    </row>
    <row r="314" spans="1:4" ht="18.75">
      <c r="A314" s="341">
        <v>7</v>
      </c>
      <c r="B314" s="348" t="s">
        <v>919</v>
      </c>
      <c r="C314" s="340"/>
      <c r="D314" s="340"/>
    </row>
    <row r="315" spans="1:4">
      <c r="A315" s="342" t="s">
        <v>920</v>
      </c>
      <c r="B315" s="350" t="s">
        <v>921</v>
      </c>
      <c r="C315" s="301"/>
      <c r="D315" s="301"/>
    </row>
    <row r="316" spans="1:4">
      <c r="A316" s="342" t="s">
        <v>922</v>
      </c>
      <c r="B316" s="350" t="s">
        <v>923</v>
      </c>
      <c r="C316" s="301"/>
      <c r="D316" s="301"/>
    </row>
    <row r="317" spans="1:4">
      <c r="A317" s="342" t="s">
        <v>924</v>
      </c>
      <c r="B317" s="350" t="s">
        <v>925</v>
      </c>
      <c r="C317" s="301"/>
      <c r="D317" s="301"/>
    </row>
    <row r="318" spans="1:4">
      <c r="A318" s="342" t="s">
        <v>926</v>
      </c>
      <c r="B318" s="350" t="s">
        <v>927</v>
      </c>
      <c r="C318" s="301"/>
      <c r="D318" s="301"/>
    </row>
    <row r="319" spans="1:4">
      <c r="A319" s="342" t="s">
        <v>928</v>
      </c>
      <c r="B319" s="350" t="s">
        <v>929</v>
      </c>
      <c r="C319" s="301"/>
      <c r="D319" s="301"/>
    </row>
    <row r="320" spans="1:4">
      <c r="A320" s="342" t="s">
        <v>930</v>
      </c>
      <c r="B320" s="350" t="s">
        <v>931</v>
      </c>
      <c r="C320" s="301"/>
      <c r="D320" s="301"/>
    </row>
    <row r="321" spans="1:4">
      <c r="A321" s="342" t="s">
        <v>932</v>
      </c>
      <c r="B321" s="350" t="s">
        <v>933</v>
      </c>
      <c r="C321" s="301"/>
      <c r="D321" s="301"/>
    </row>
    <row r="322" spans="1:4">
      <c r="A322" s="342" t="s">
        <v>934</v>
      </c>
      <c r="B322" s="349" t="s">
        <v>935</v>
      </c>
      <c r="C322" s="301"/>
      <c r="D322" s="301"/>
    </row>
    <row r="323" spans="1:4">
      <c r="A323" s="342" t="s">
        <v>936</v>
      </c>
      <c r="B323" s="349" t="s">
        <v>937</v>
      </c>
      <c r="C323" s="301"/>
      <c r="D323" s="301"/>
    </row>
    <row r="324" spans="1:4" ht="25.5">
      <c r="A324" s="342" t="s">
        <v>938</v>
      </c>
      <c r="B324" s="350" t="s">
        <v>939</v>
      </c>
      <c r="C324" s="301"/>
      <c r="D324" s="301"/>
    </row>
    <row r="325" spans="1:4" ht="25.5">
      <c r="A325" s="342" t="s">
        <v>940</v>
      </c>
      <c r="B325" s="350" t="s">
        <v>941</v>
      </c>
      <c r="C325" s="301"/>
      <c r="D325" s="301"/>
    </row>
    <row r="326" spans="1:4" ht="25.5">
      <c r="A326" s="342" t="s">
        <v>942</v>
      </c>
      <c r="B326" s="350" t="s">
        <v>943</v>
      </c>
      <c r="C326" s="301"/>
      <c r="D326" s="301"/>
    </row>
    <row r="327" spans="1:4" ht="25.5">
      <c r="A327" s="342" t="s">
        <v>944</v>
      </c>
      <c r="B327" s="350" t="s">
        <v>945</v>
      </c>
      <c r="C327" s="301"/>
      <c r="D327" s="301"/>
    </row>
    <row r="328" spans="1:4">
      <c r="A328" s="342" t="s">
        <v>946</v>
      </c>
      <c r="B328" s="349" t="s">
        <v>947</v>
      </c>
      <c r="C328" s="301"/>
      <c r="D328" s="301"/>
    </row>
    <row r="329" spans="1:4">
      <c r="A329" s="342" t="s">
        <v>948</v>
      </c>
      <c r="B329" s="349" t="s">
        <v>949</v>
      </c>
      <c r="C329" s="301"/>
      <c r="D329" s="301"/>
    </row>
    <row r="330" spans="1:4">
      <c r="A330" s="342" t="s">
        <v>950</v>
      </c>
      <c r="B330" s="350" t="s">
        <v>951</v>
      </c>
      <c r="C330" s="301"/>
      <c r="D330" s="301"/>
    </row>
    <row r="331" spans="1:4">
      <c r="A331" s="342" t="s">
        <v>952</v>
      </c>
      <c r="B331" s="350" t="s">
        <v>953</v>
      </c>
      <c r="C331" s="301"/>
      <c r="D331" s="301"/>
    </row>
    <row r="332" spans="1:4">
      <c r="A332" s="342" t="s">
        <v>954</v>
      </c>
      <c r="B332" s="346" t="s">
        <v>955</v>
      </c>
      <c r="C332" s="301"/>
      <c r="D332" s="301"/>
    </row>
    <row r="333" spans="1:4">
      <c r="A333" s="342" t="s">
        <v>956</v>
      </c>
      <c r="B333" s="346" t="s">
        <v>957</v>
      </c>
      <c r="C333" s="301"/>
      <c r="D333" s="301"/>
    </row>
    <row r="334" spans="1:4">
      <c r="A334" s="342" t="s">
        <v>958</v>
      </c>
      <c r="B334" s="346" t="s">
        <v>959</v>
      </c>
      <c r="C334" s="301"/>
      <c r="D334" s="301"/>
    </row>
    <row r="335" spans="1:4" ht="25.5">
      <c r="A335" s="342" t="s">
        <v>960</v>
      </c>
      <c r="B335" s="346" t="s">
        <v>961</v>
      </c>
      <c r="C335" s="301"/>
      <c r="D335" s="301"/>
    </row>
    <row r="336" spans="1:4" ht="25.5">
      <c r="A336" s="342" t="s">
        <v>962</v>
      </c>
      <c r="B336" s="346" t="s">
        <v>963</v>
      </c>
      <c r="C336" s="301"/>
      <c r="D336" s="301"/>
    </row>
    <row r="337" spans="1:4">
      <c r="A337" s="342" t="s">
        <v>964</v>
      </c>
      <c r="B337" s="346" t="s">
        <v>965</v>
      </c>
      <c r="C337" s="301"/>
      <c r="D337" s="301"/>
    </row>
    <row r="338" spans="1:4">
      <c r="A338" s="342" t="s">
        <v>966</v>
      </c>
      <c r="B338" s="346" t="s">
        <v>967</v>
      </c>
      <c r="C338" s="301"/>
      <c r="D338" s="301"/>
    </row>
    <row r="339" spans="1:4" ht="25.5">
      <c r="A339" s="342" t="s">
        <v>968</v>
      </c>
      <c r="B339" s="346" t="s">
        <v>969</v>
      </c>
      <c r="C339" s="301"/>
      <c r="D339" s="301"/>
    </row>
    <row r="340" spans="1:4" ht="25.5">
      <c r="A340" s="342" t="s">
        <v>970</v>
      </c>
      <c r="B340" s="346" t="s">
        <v>971</v>
      </c>
      <c r="C340" s="301"/>
      <c r="D340" s="301"/>
    </row>
    <row r="341" spans="1:4">
      <c r="A341" s="342" t="s">
        <v>972</v>
      </c>
      <c r="B341" s="346" t="s">
        <v>973</v>
      </c>
      <c r="C341" s="301"/>
      <c r="D341" s="301"/>
    </row>
    <row r="342" spans="1:4">
      <c r="A342" s="342" t="s">
        <v>974</v>
      </c>
      <c r="B342" s="346" t="s">
        <v>975</v>
      </c>
      <c r="C342" s="301"/>
      <c r="D342" s="301"/>
    </row>
    <row r="343" spans="1:4" ht="37.5">
      <c r="A343" s="341">
        <v>8</v>
      </c>
      <c r="B343" s="348" t="s">
        <v>976</v>
      </c>
      <c r="C343" s="340"/>
      <c r="D343" s="340"/>
    </row>
    <row r="344" spans="1:4" ht="25.5">
      <c r="A344" s="351" t="s">
        <v>977</v>
      </c>
      <c r="B344" s="349" t="s">
        <v>978</v>
      </c>
      <c r="C344" s="301"/>
      <c r="D344" s="301"/>
    </row>
    <row r="345" spans="1:4" ht="25.5">
      <c r="A345" s="351" t="s">
        <v>979</v>
      </c>
      <c r="B345" s="349" t="s">
        <v>980</v>
      </c>
      <c r="C345" s="301"/>
      <c r="D345" s="301"/>
    </row>
    <row r="346" spans="1:4">
      <c r="A346" s="342" t="s">
        <v>981</v>
      </c>
      <c r="B346" s="346" t="s">
        <v>982</v>
      </c>
      <c r="C346" s="301"/>
      <c r="D346" s="301"/>
    </row>
    <row r="347" spans="1:4">
      <c r="A347" s="342" t="s">
        <v>983</v>
      </c>
      <c r="B347" s="346" t="s">
        <v>984</v>
      </c>
      <c r="C347" s="301"/>
      <c r="D347" s="301"/>
    </row>
    <row r="348" spans="1:4">
      <c r="A348" s="347" t="s">
        <v>985</v>
      </c>
      <c r="B348" s="349" t="s">
        <v>986</v>
      </c>
      <c r="C348" s="301"/>
      <c r="D348" s="301"/>
    </row>
    <row r="349" spans="1:4">
      <c r="A349" s="347" t="s">
        <v>987</v>
      </c>
      <c r="B349" s="349" t="s">
        <v>988</v>
      </c>
      <c r="C349" s="301"/>
      <c r="D349" s="301"/>
    </row>
    <row r="350" spans="1:4">
      <c r="A350" s="347" t="s">
        <v>989</v>
      </c>
      <c r="B350" s="349" t="s">
        <v>990</v>
      </c>
      <c r="C350" s="301"/>
      <c r="D350" s="301"/>
    </row>
    <row r="351" spans="1:4">
      <c r="A351" s="347" t="s">
        <v>991</v>
      </c>
      <c r="B351" s="349" t="s">
        <v>992</v>
      </c>
      <c r="C351" s="301"/>
      <c r="D351" s="301"/>
    </row>
    <row r="352" spans="1:4">
      <c r="A352" s="347" t="s">
        <v>993</v>
      </c>
      <c r="B352" s="349" t="s">
        <v>994</v>
      </c>
      <c r="C352" s="301"/>
      <c r="D352" s="301"/>
    </row>
    <row r="353" spans="1:4">
      <c r="A353" s="342" t="s">
        <v>995</v>
      </c>
      <c r="B353" s="350" t="s">
        <v>996</v>
      </c>
      <c r="C353" s="301"/>
      <c r="D353" s="301"/>
    </row>
    <row r="354" spans="1:4">
      <c r="A354" s="342" t="s">
        <v>997</v>
      </c>
      <c r="B354" s="350" t="s">
        <v>998</v>
      </c>
      <c r="C354" s="301"/>
      <c r="D354" s="301"/>
    </row>
    <row r="355" spans="1:4">
      <c r="A355" s="342" t="s">
        <v>999</v>
      </c>
      <c r="B355" s="346" t="s">
        <v>1000</v>
      </c>
      <c r="C355" s="301"/>
      <c r="D355" s="301"/>
    </row>
    <row r="356" spans="1:4">
      <c r="A356" s="342" t="s">
        <v>1001</v>
      </c>
      <c r="B356" s="346" t="s">
        <v>1002</v>
      </c>
      <c r="C356" s="301"/>
      <c r="D356" s="301"/>
    </row>
    <row r="357" spans="1:4">
      <c r="A357" s="342" t="s">
        <v>1003</v>
      </c>
      <c r="B357" s="346" t="s">
        <v>1004</v>
      </c>
      <c r="C357" s="301"/>
      <c r="D357" s="301"/>
    </row>
    <row r="358" spans="1:4">
      <c r="A358" s="342" t="s">
        <v>1005</v>
      </c>
      <c r="B358" s="346" t="s">
        <v>1006</v>
      </c>
      <c r="C358" s="301"/>
      <c r="D358" s="301"/>
    </row>
    <row r="359" spans="1:4">
      <c r="A359" s="342" t="s">
        <v>1007</v>
      </c>
      <c r="B359" s="346" t="s">
        <v>1008</v>
      </c>
      <c r="C359" s="301"/>
      <c r="D359" s="301"/>
    </row>
    <row r="360" spans="1:4">
      <c r="A360" s="342" t="s">
        <v>1009</v>
      </c>
      <c r="B360" s="346" t="s">
        <v>1008</v>
      </c>
      <c r="C360" s="301"/>
      <c r="D360" s="301"/>
    </row>
    <row r="361" spans="1:4">
      <c r="A361" s="342" t="s">
        <v>1010</v>
      </c>
      <c r="B361" s="350" t="s">
        <v>1011</v>
      </c>
      <c r="C361" s="301"/>
      <c r="D361" s="301"/>
    </row>
    <row r="362" spans="1:4">
      <c r="A362" s="342" t="s">
        <v>1012</v>
      </c>
      <c r="B362" s="350" t="s">
        <v>1013</v>
      </c>
      <c r="C362" s="301"/>
      <c r="D362" s="301"/>
    </row>
    <row r="363" spans="1:4">
      <c r="A363" s="342" t="s">
        <v>1014</v>
      </c>
      <c r="B363" s="346" t="s">
        <v>1015</v>
      </c>
      <c r="C363" s="301"/>
      <c r="D363" s="301"/>
    </row>
    <row r="364" spans="1:4" ht="25.5">
      <c r="A364" s="342" t="s">
        <v>1016</v>
      </c>
      <c r="B364" s="346" t="s">
        <v>1017</v>
      </c>
      <c r="C364" s="301"/>
      <c r="D364" s="301"/>
    </row>
    <row r="365" spans="1:4" ht="25.5">
      <c r="A365" s="342" t="s">
        <v>1018</v>
      </c>
      <c r="B365" s="346" t="s">
        <v>1019</v>
      </c>
      <c r="C365" s="301"/>
      <c r="D365" s="301"/>
    </row>
    <row r="366" spans="1:4" ht="25.5">
      <c r="A366" s="342" t="s">
        <v>1020</v>
      </c>
      <c r="B366" s="346" t="s">
        <v>1021</v>
      </c>
      <c r="C366" s="301"/>
      <c r="D366" s="301"/>
    </row>
    <row r="367" spans="1:4">
      <c r="A367" s="342" t="s">
        <v>1022</v>
      </c>
      <c r="B367" s="346" t="s">
        <v>1023</v>
      </c>
      <c r="C367" s="301"/>
      <c r="D367" s="301"/>
    </row>
    <row r="368" spans="1:4">
      <c r="A368" s="342" t="s">
        <v>1024</v>
      </c>
      <c r="B368" s="346" t="s">
        <v>1025</v>
      </c>
      <c r="C368" s="301"/>
      <c r="D368" s="301"/>
    </row>
    <row r="369" spans="1:4">
      <c r="A369" s="342" t="s">
        <v>1026</v>
      </c>
      <c r="B369" s="346" t="s">
        <v>1027</v>
      </c>
      <c r="C369" s="301"/>
      <c r="D369" s="301"/>
    </row>
    <row r="370" spans="1:4">
      <c r="A370" s="342" t="s">
        <v>1028</v>
      </c>
      <c r="B370" s="346" t="s">
        <v>1029</v>
      </c>
      <c r="C370" s="301"/>
      <c r="D370" s="301"/>
    </row>
    <row r="371" spans="1:4">
      <c r="A371" s="342" t="s">
        <v>1030</v>
      </c>
      <c r="B371" s="349" t="s">
        <v>1031</v>
      </c>
      <c r="C371" s="301"/>
      <c r="D371" s="301"/>
    </row>
    <row r="372" spans="1:4">
      <c r="A372" s="342" t="s">
        <v>1032</v>
      </c>
      <c r="B372" s="349" t="s">
        <v>1033</v>
      </c>
      <c r="C372" s="301"/>
      <c r="D372" s="301"/>
    </row>
    <row r="373" spans="1:4">
      <c r="A373" s="342" t="s">
        <v>1034</v>
      </c>
      <c r="B373" s="346" t="s">
        <v>1035</v>
      </c>
      <c r="C373" s="301"/>
      <c r="D373" s="301"/>
    </row>
    <row r="374" spans="1:4">
      <c r="A374" s="342" t="s">
        <v>1036</v>
      </c>
      <c r="B374" s="349" t="s">
        <v>1037</v>
      </c>
      <c r="C374" s="301"/>
      <c r="D374" s="301"/>
    </row>
    <row r="375" spans="1:4">
      <c r="A375" s="342" t="s">
        <v>1038</v>
      </c>
      <c r="B375" s="349" t="s">
        <v>1039</v>
      </c>
      <c r="C375" s="301"/>
      <c r="D375" s="301"/>
    </row>
    <row r="376" spans="1:4">
      <c r="A376" s="342" t="s">
        <v>1040</v>
      </c>
      <c r="B376" s="346" t="s">
        <v>1041</v>
      </c>
      <c r="C376" s="301"/>
      <c r="D376" s="301"/>
    </row>
    <row r="377" spans="1:4">
      <c r="A377" s="342" t="s">
        <v>1042</v>
      </c>
      <c r="B377" s="346" t="s">
        <v>1043</v>
      </c>
      <c r="C377" s="301"/>
      <c r="D377" s="301"/>
    </row>
    <row r="378" spans="1:4">
      <c r="A378" s="342" t="s">
        <v>1044</v>
      </c>
      <c r="B378" s="346" t="s">
        <v>1045</v>
      </c>
      <c r="C378" s="301"/>
      <c r="D378" s="301"/>
    </row>
    <row r="379" spans="1:4">
      <c r="A379" s="342" t="s">
        <v>1046</v>
      </c>
      <c r="B379" s="349" t="s">
        <v>1047</v>
      </c>
      <c r="C379" s="301"/>
      <c r="D379" s="301"/>
    </row>
    <row r="380" spans="1:4">
      <c r="A380" s="342" t="s">
        <v>1048</v>
      </c>
      <c r="B380" s="349" t="s">
        <v>1049</v>
      </c>
      <c r="C380" s="301"/>
      <c r="D380" s="301"/>
    </row>
    <row r="381" spans="1:4">
      <c r="A381" s="342" t="s">
        <v>1050</v>
      </c>
      <c r="B381" s="349" t="s">
        <v>1051</v>
      </c>
      <c r="C381" s="301"/>
      <c r="D381" s="301"/>
    </row>
    <row r="382" spans="1:4">
      <c r="A382" s="342" t="s">
        <v>1052</v>
      </c>
      <c r="B382" s="346" t="s">
        <v>1053</v>
      </c>
      <c r="C382" s="301"/>
      <c r="D382" s="301"/>
    </row>
    <row r="383" spans="1:4">
      <c r="A383" s="342" t="s">
        <v>1054</v>
      </c>
      <c r="B383" s="346" t="s">
        <v>1055</v>
      </c>
      <c r="C383" s="301"/>
      <c r="D383" s="301"/>
    </row>
    <row r="384" spans="1:4">
      <c r="A384" s="342" t="s">
        <v>1056</v>
      </c>
      <c r="B384" s="346" t="s">
        <v>1057</v>
      </c>
      <c r="C384" s="301"/>
      <c r="D384" s="301"/>
    </row>
    <row r="385" spans="1:4">
      <c r="A385" s="342" t="s">
        <v>1058</v>
      </c>
      <c r="B385" s="346" t="s">
        <v>1059</v>
      </c>
      <c r="C385" s="301"/>
      <c r="D385" s="301"/>
    </row>
    <row r="386" spans="1:4">
      <c r="A386" s="342" t="s">
        <v>1060</v>
      </c>
      <c r="B386" s="346" t="s">
        <v>1061</v>
      </c>
      <c r="C386" s="301"/>
      <c r="D386" s="301"/>
    </row>
    <row r="387" spans="1:4">
      <c r="A387" s="342" t="s">
        <v>1062</v>
      </c>
      <c r="B387" s="346" t="s">
        <v>1063</v>
      </c>
      <c r="C387" s="301"/>
      <c r="D387" s="301"/>
    </row>
    <row r="388" spans="1:4">
      <c r="A388" s="342" t="s">
        <v>1064</v>
      </c>
      <c r="B388" s="346" t="s">
        <v>1065</v>
      </c>
      <c r="C388" s="301"/>
      <c r="D388" s="301"/>
    </row>
    <row r="389" spans="1:4">
      <c r="A389" s="342" t="s">
        <v>1066</v>
      </c>
      <c r="B389" s="346" t="s">
        <v>1067</v>
      </c>
      <c r="C389" s="301"/>
      <c r="D389" s="301"/>
    </row>
    <row r="390" spans="1:4">
      <c r="A390" s="342" t="s">
        <v>1068</v>
      </c>
      <c r="B390" s="346" t="s">
        <v>1069</v>
      </c>
      <c r="C390" s="301"/>
      <c r="D390" s="301"/>
    </row>
    <row r="391" spans="1:4">
      <c r="A391" s="342" t="s">
        <v>1070</v>
      </c>
      <c r="B391" s="346" t="s">
        <v>1071</v>
      </c>
      <c r="C391" s="301"/>
      <c r="D391" s="301"/>
    </row>
    <row r="392" spans="1:4">
      <c r="A392" s="342" t="s">
        <v>1072</v>
      </c>
      <c r="B392" s="346" t="s">
        <v>1073</v>
      </c>
      <c r="C392" s="301"/>
      <c r="D392" s="301"/>
    </row>
    <row r="393" spans="1:4">
      <c r="A393" s="342" t="s">
        <v>1074</v>
      </c>
      <c r="B393" s="346" t="s">
        <v>1075</v>
      </c>
      <c r="C393" s="301"/>
      <c r="D393" s="301"/>
    </row>
    <row r="394" spans="1:4">
      <c r="A394" s="342" t="s">
        <v>1076</v>
      </c>
      <c r="B394" s="349" t="s">
        <v>1077</v>
      </c>
      <c r="C394" s="301"/>
      <c r="D394" s="301"/>
    </row>
    <row r="395" spans="1:4">
      <c r="A395" s="342" t="s">
        <v>1078</v>
      </c>
      <c r="B395" s="349" t="s">
        <v>1079</v>
      </c>
      <c r="C395" s="301"/>
      <c r="D395" s="301"/>
    </row>
    <row r="396" spans="1:4">
      <c r="A396" s="342" t="s">
        <v>1080</v>
      </c>
      <c r="B396" s="349" t="s">
        <v>1081</v>
      </c>
      <c r="C396" s="301"/>
      <c r="D396" s="301"/>
    </row>
    <row r="397" spans="1:4">
      <c r="A397" s="342" t="s">
        <v>1082</v>
      </c>
      <c r="B397" s="349" t="s">
        <v>1083</v>
      </c>
      <c r="C397" s="301"/>
      <c r="D397" s="301"/>
    </row>
    <row r="398" spans="1:4">
      <c r="A398" s="342" t="s">
        <v>1084</v>
      </c>
      <c r="B398" s="346" t="s">
        <v>1085</v>
      </c>
      <c r="C398" s="301"/>
      <c r="D398" s="301"/>
    </row>
    <row r="399" spans="1:4">
      <c r="A399" s="342" t="s">
        <v>1086</v>
      </c>
      <c r="B399" s="346" t="s">
        <v>1087</v>
      </c>
      <c r="C399" s="301"/>
      <c r="D399" s="301"/>
    </row>
    <row r="400" spans="1:4">
      <c r="A400" s="342" t="s">
        <v>1088</v>
      </c>
      <c r="B400" s="346" t="s">
        <v>1089</v>
      </c>
      <c r="C400" s="301"/>
      <c r="D400" s="301"/>
    </row>
    <row r="401" spans="1:4">
      <c r="A401" s="342" t="s">
        <v>1090</v>
      </c>
      <c r="B401" s="346" t="s">
        <v>1091</v>
      </c>
      <c r="C401" s="301"/>
      <c r="D401" s="301"/>
    </row>
    <row r="402" spans="1:4">
      <c r="A402" s="342" t="s">
        <v>1092</v>
      </c>
      <c r="B402" s="346" t="s">
        <v>1093</v>
      </c>
      <c r="C402" s="301"/>
      <c r="D402" s="301"/>
    </row>
    <row r="403" spans="1:4">
      <c r="A403" s="342" t="s">
        <v>1094</v>
      </c>
      <c r="B403" s="346" t="s">
        <v>1095</v>
      </c>
      <c r="C403" s="301"/>
      <c r="D403" s="301"/>
    </row>
    <row r="404" spans="1:4">
      <c r="A404" s="342" t="s">
        <v>1096</v>
      </c>
      <c r="B404" s="346" t="s">
        <v>1097</v>
      </c>
      <c r="C404" s="301"/>
      <c r="D404" s="301"/>
    </row>
    <row r="405" spans="1:4">
      <c r="A405" s="342" t="s">
        <v>1098</v>
      </c>
      <c r="B405" s="346" t="s">
        <v>1099</v>
      </c>
      <c r="C405" s="301"/>
      <c r="D405" s="301"/>
    </row>
    <row r="406" spans="1:4">
      <c r="A406" s="342" t="s">
        <v>1100</v>
      </c>
      <c r="B406" s="346" t="s">
        <v>1101</v>
      </c>
      <c r="C406" s="301"/>
      <c r="D406" s="301"/>
    </row>
    <row r="407" spans="1:4">
      <c r="A407" s="342" t="s">
        <v>1102</v>
      </c>
      <c r="B407" s="346" t="s">
        <v>1103</v>
      </c>
      <c r="C407" s="301"/>
      <c r="D407" s="301"/>
    </row>
    <row r="408" spans="1:4">
      <c r="A408" s="342" t="s">
        <v>1104</v>
      </c>
      <c r="B408" s="346" t="s">
        <v>1105</v>
      </c>
      <c r="C408" s="301"/>
      <c r="D408" s="301"/>
    </row>
    <row r="409" spans="1:4">
      <c r="A409" s="342" t="s">
        <v>1106</v>
      </c>
      <c r="B409" s="346" t="s">
        <v>1107</v>
      </c>
      <c r="C409" s="301"/>
      <c r="D409" s="301"/>
    </row>
    <row r="410" spans="1:4">
      <c r="A410" s="342" t="s">
        <v>1108</v>
      </c>
      <c r="B410" s="346" t="s">
        <v>1109</v>
      </c>
      <c r="C410" s="301"/>
      <c r="D410" s="301"/>
    </row>
    <row r="411" spans="1:4">
      <c r="A411" s="342" t="s">
        <v>1110</v>
      </c>
      <c r="B411" s="343" t="s">
        <v>1111</v>
      </c>
      <c r="C411" s="301"/>
      <c r="D411" s="301"/>
    </row>
    <row r="412" spans="1:4">
      <c r="A412" s="342" t="s">
        <v>1112</v>
      </c>
      <c r="B412" s="343" t="s">
        <v>1113</v>
      </c>
      <c r="C412" s="301"/>
      <c r="D412" s="301"/>
    </row>
    <row r="413" spans="1:4">
      <c r="A413" s="342" t="s">
        <v>1114</v>
      </c>
      <c r="B413" s="343" t="s">
        <v>1115</v>
      </c>
      <c r="C413" s="301"/>
      <c r="D413" s="301"/>
    </row>
    <row r="414" spans="1:4">
      <c r="A414" s="342" t="s">
        <v>1116</v>
      </c>
      <c r="B414" s="343" t="s">
        <v>1117</v>
      </c>
      <c r="C414" s="301"/>
      <c r="D414" s="301"/>
    </row>
    <row r="415" spans="1:4">
      <c r="A415" s="342" t="s">
        <v>1118</v>
      </c>
      <c r="B415" s="343" t="s">
        <v>1119</v>
      </c>
      <c r="C415" s="301"/>
      <c r="D415" s="301"/>
    </row>
    <row r="416" spans="1:4">
      <c r="A416" s="342" t="s">
        <v>1120</v>
      </c>
      <c r="B416" s="343" t="s">
        <v>1121</v>
      </c>
      <c r="C416" s="301"/>
      <c r="D416" s="301"/>
    </row>
    <row r="417" spans="1:4">
      <c r="A417" s="342" t="s">
        <v>1122</v>
      </c>
      <c r="B417" s="352" t="s">
        <v>1123</v>
      </c>
      <c r="C417" s="301"/>
      <c r="D417" s="301"/>
    </row>
    <row r="418" spans="1:4">
      <c r="A418" s="342" t="s">
        <v>1124</v>
      </c>
      <c r="B418" s="343" t="s">
        <v>1125</v>
      </c>
      <c r="C418" s="301"/>
      <c r="D418" s="301"/>
    </row>
    <row r="419" spans="1:4">
      <c r="A419" s="342" t="s">
        <v>1126</v>
      </c>
      <c r="B419" s="343" t="s">
        <v>1127</v>
      </c>
      <c r="C419" s="301"/>
      <c r="D419" s="301"/>
    </row>
    <row r="420" spans="1:4">
      <c r="A420" s="342" t="s">
        <v>1128</v>
      </c>
      <c r="B420" s="343" t="s">
        <v>1129</v>
      </c>
      <c r="C420" s="301"/>
      <c r="D420" s="301"/>
    </row>
    <row r="421" spans="1:4">
      <c r="A421" s="342" t="s">
        <v>1130</v>
      </c>
      <c r="B421" s="343" t="s">
        <v>1131</v>
      </c>
      <c r="C421" s="301"/>
      <c r="D421" s="301"/>
    </row>
    <row r="422" spans="1:4">
      <c r="A422" s="342" t="s">
        <v>1132</v>
      </c>
      <c r="B422" s="343" t="s">
        <v>1133</v>
      </c>
      <c r="C422" s="301"/>
      <c r="D422" s="301"/>
    </row>
    <row r="423" spans="1:4">
      <c r="A423" s="342" t="s">
        <v>1134</v>
      </c>
      <c r="B423" s="343" t="s">
        <v>1135</v>
      </c>
      <c r="C423" s="301"/>
      <c r="D423" s="301"/>
    </row>
    <row r="424" spans="1:4">
      <c r="A424" s="342" t="s">
        <v>1136</v>
      </c>
      <c r="B424" s="343" t="s">
        <v>1137</v>
      </c>
      <c r="C424" s="301"/>
      <c r="D424" s="301"/>
    </row>
    <row r="425" spans="1:4">
      <c r="A425" s="342" t="s">
        <v>1138</v>
      </c>
      <c r="B425" s="343" t="s">
        <v>1139</v>
      </c>
      <c r="C425" s="301"/>
      <c r="D425" s="301"/>
    </row>
    <row r="426" spans="1:4">
      <c r="A426" s="342" t="s">
        <v>1140</v>
      </c>
      <c r="B426" s="343" t="s">
        <v>1141</v>
      </c>
      <c r="C426" s="301"/>
      <c r="D426" s="301"/>
    </row>
    <row r="427" spans="1:4">
      <c r="A427" s="342" t="s">
        <v>1142</v>
      </c>
      <c r="B427" s="343" t="s">
        <v>1143</v>
      </c>
      <c r="C427" s="301"/>
      <c r="D427" s="301"/>
    </row>
    <row r="428" spans="1:4" ht="18.75">
      <c r="A428" s="341">
        <v>9</v>
      </c>
      <c r="B428" s="348" t="s">
        <v>1144</v>
      </c>
      <c r="C428" s="340"/>
      <c r="D428" s="340"/>
    </row>
    <row r="429" spans="1:4">
      <c r="A429" s="342" t="s">
        <v>1145</v>
      </c>
      <c r="B429" s="352" t="s">
        <v>1146</v>
      </c>
      <c r="C429" s="301"/>
      <c r="D429" s="301"/>
    </row>
    <row r="430" spans="1:4">
      <c r="A430" s="342" t="s">
        <v>1147</v>
      </c>
      <c r="B430" s="352" t="s">
        <v>1148</v>
      </c>
      <c r="C430" s="301"/>
      <c r="D430" s="301"/>
    </row>
    <row r="431" spans="1:4">
      <c r="A431" s="342" t="s">
        <v>1149</v>
      </c>
      <c r="B431" s="352" t="s">
        <v>1150</v>
      </c>
      <c r="C431" s="301"/>
      <c r="D431" s="301"/>
    </row>
    <row r="432" spans="1:4">
      <c r="A432" s="342" t="s">
        <v>1151</v>
      </c>
      <c r="B432" s="344" t="s">
        <v>1152</v>
      </c>
      <c r="C432" s="301"/>
      <c r="D432" s="301"/>
    </row>
    <row r="433" spans="1:4">
      <c r="A433" s="342" t="s">
        <v>1153</v>
      </c>
      <c r="B433" s="343" t="s">
        <v>1154</v>
      </c>
      <c r="C433" s="301"/>
      <c r="D433" s="301"/>
    </row>
    <row r="434" spans="1:4">
      <c r="A434" s="342" t="s">
        <v>1155</v>
      </c>
      <c r="B434" s="343" t="s">
        <v>1156</v>
      </c>
      <c r="C434" s="301"/>
      <c r="D434" s="301"/>
    </row>
    <row r="435" spans="1:4">
      <c r="A435" s="342" t="s">
        <v>1157</v>
      </c>
      <c r="B435" s="343" t="s">
        <v>1158</v>
      </c>
      <c r="C435" s="301"/>
      <c r="D435" s="301"/>
    </row>
    <row r="436" spans="1:4">
      <c r="A436" s="342" t="s">
        <v>1159</v>
      </c>
      <c r="B436" s="343" t="s">
        <v>1160</v>
      </c>
      <c r="C436" s="301"/>
      <c r="D436" s="301"/>
    </row>
    <row r="437" spans="1:4">
      <c r="A437" s="342" t="s">
        <v>1161</v>
      </c>
      <c r="B437" s="343" t="s">
        <v>1162</v>
      </c>
      <c r="C437" s="301"/>
      <c r="D437" s="301"/>
    </row>
    <row r="438" spans="1:4">
      <c r="A438" s="342" t="s">
        <v>1163</v>
      </c>
      <c r="B438" s="343" t="s">
        <v>1164</v>
      </c>
      <c r="C438" s="301"/>
      <c r="D438" s="301"/>
    </row>
    <row r="439" spans="1:4" ht="25.5">
      <c r="A439" s="342" t="s">
        <v>1165</v>
      </c>
      <c r="B439" s="343" t="s">
        <v>1166</v>
      </c>
      <c r="C439" s="301"/>
      <c r="D439" s="301"/>
    </row>
    <row r="440" spans="1:4">
      <c r="A440" s="342" t="s">
        <v>1167</v>
      </c>
      <c r="B440" s="343" t="s">
        <v>1168</v>
      </c>
      <c r="C440" s="301"/>
      <c r="D440" s="301"/>
    </row>
    <row r="441" spans="1:4" ht="25.5">
      <c r="A441" s="342" t="s">
        <v>1169</v>
      </c>
      <c r="B441" s="343" t="s">
        <v>1170</v>
      </c>
      <c r="C441" s="301"/>
      <c r="D441" s="301"/>
    </row>
    <row r="442" spans="1:4" ht="25.5">
      <c r="A442" s="342" t="s">
        <v>1171</v>
      </c>
      <c r="B442" s="343" t="s">
        <v>1172</v>
      </c>
      <c r="C442" s="301"/>
      <c r="D442" s="301"/>
    </row>
    <row r="443" spans="1:4">
      <c r="A443" s="342" t="s">
        <v>1173</v>
      </c>
      <c r="B443" s="343" t="s">
        <v>1174</v>
      </c>
      <c r="C443" s="301"/>
      <c r="D443" s="301"/>
    </row>
    <row r="444" spans="1:4">
      <c r="A444" s="342" t="s">
        <v>1175</v>
      </c>
      <c r="B444" s="343" t="s">
        <v>1176</v>
      </c>
      <c r="C444" s="301"/>
      <c r="D444" s="301"/>
    </row>
    <row r="445" spans="1:4">
      <c r="A445" s="342" t="s">
        <v>1177</v>
      </c>
      <c r="B445" s="343" t="s">
        <v>1178</v>
      </c>
      <c r="C445" s="301"/>
      <c r="D445" s="301"/>
    </row>
    <row r="446" spans="1:4">
      <c r="A446" s="342" t="s">
        <v>1179</v>
      </c>
      <c r="B446" s="343" t="s">
        <v>1180</v>
      </c>
      <c r="C446" s="301"/>
      <c r="D446" s="301"/>
    </row>
    <row r="447" spans="1:4">
      <c r="A447" s="342" t="s">
        <v>1181</v>
      </c>
      <c r="B447" s="343" t="s">
        <v>1182</v>
      </c>
      <c r="C447" s="301"/>
      <c r="D447" s="301"/>
    </row>
    <row r="448" spans="1:4">
      <c r="A448" s="342" t="s">
        <v>1183</v>
      </c>
      <c r="B448" s="343" t="s">
        <v>1184</v>
      </c>
      <c r="C448" s="301"/>
      <c r="D448" s="301"/>
    </row>
    <row r="449" spans="1:4">
      <c r="A449" s="342" t="s">
        <v>1185</v>
      </c>
      <c r="B449" s="352" t="s">
        <v>1186</v>
      </c>
      <c r="C449" s="301"/>
      <c r="D449" s="301"/>
    </row>
    <row r="450" spans="1:4">
      <c r="A450" s="342" t="s">
        <v>1187</v>
      </c>
      <c r="B450" s="352" t="s">
        <v>1188</v>
      </c>
      <c r="C450" s="301"/>
      <c r="D450" s="301"/>
    </row>
    <row r="451" spans="1:4">
      <c r="A451" s="342" t="s">
        <v>1189</v>
      </c>
      <c r="B451" s="343" t="s">
        <v>1190</v>
      </c>
      <c r="C451" s="301"/>
      <c r="D451" s="301"/>
    </row>
    <row r="452" spans="1:4">
      <c r="A452" s="342" t="s">
        <v>1191</v>
      </c>
      <c r="B452" s="343" t="s">
        <v>1192</v>
      </c>
      <c r="C452" s="301"/>
      <c r="D452" s="301"/>
    </row>
    <row r="453" spans="1:4">
      <c r="A453" s="342" t="s">
        <v>1193</v>
      </c>
      <c r="B453" s="343" t="s">
        <v>1194</v>
      </c>
      <c r="C453" s="301"/>
      <c r="D453" s="301"/>
    </row>
    <row r="454" spans="1:4">
      <c r="A454" s="342" t="s">
        <v>1195</v>
      </c>
      <c r="B454" s="343" t="s">
        <v>1196</v>
      </c>
      <c r="C454" s="301"/>
      <c r="D454" s="301"/>
    </row>
    <row r="455" spans="1:4">
      <c r="A455" s="342" t="s">
        <v>1197</v>
      </c>
      <c r="B455" s="343" t="s">
        <v>1198</v>
      </c>
      <c r="C455" s="301"/>
      <c r="D455" s="301"/>
    </row>
    <row r="456" spans="1:4">
      <c r="A456" s="342" t="s">
        <v>1199</v>
      </c>
      <c r="B456" s="343" t="s">
        <v>1200</v>
      </c>
      <c r="C456" s="301"/>
      <c r="D456" s="301"/>
    </row>
    <row r="457" spans="1:4">
      <c r="A457" s="342" t="s">
        <v>1201</v>
      </c>
      <c r="B457" s="343" t="s">
        <v>1202</v>
      </c>
      <c r="C457" s="301"/>
      <c r="D457" s="301"/>
    </row>
    <row r="458" spans="1:4">
      <c r="A458" s="342" t="s">
        <v>1203</v>
      </c>
      <c r="B458" s="343" t="s">
        <v>1204</v>
      </c>
      <c r="C458" s="301"/>
      <c r="D458" s="301"/>
    </row>
    <row r="459" spans="1:4">
      <c r="A459" s="342" t="s">
        <v>1205</v>
      </c>
      <c r="B459" s="343" t="s">
        <v>1206</v>
      </c>
      <c r="C459" s="301"/>
      <c r="D459" s="301"/>
    </row>
    <row r="460" spans="1:4">
      <c r="A460" s="342" t="s">
        <v>1207</v>
      </c>
      <c r="B460" s="343" t="s">
        <v>1208</v>
      </c>
      <c r="C460" s="301"/>
      <c r="D460" s="301"/>
    </row>
    <row r="461" spans="1:4">
      <c r="A461" s="342" t="s">
        <v>1209</v>
      </c>
      <c r="B461" s="343" t="s">
        <v>1210</v>
      </c>
      <c r="C461" s="301"/>
      <c r="D461" s="301"/>
    </row>
    <row r="462" spans="1:4">
      <c r="A462" s="342" t="s">
        <v>1211</v>
      </c>
      <c r="B462" s="343" t="s">
        <v>1212</v>
      </c>
      <c r="C462" s="301"/>
      <c r="D462" s="301"/>
    </row>
    <row r="463" spans="1:4" ht="37.5">
      <c r="A463" s="341">
        <v>10</v>
      </c>
      <c r="B463" s="348" t="s">
        <v>1213</v>
      </c>
      <c r="C463" s="340"/>
      <c r="D463" s="340"/>
    </row>
    <row r="464" spans="1:4">
      <c r="A464" s="342" t="s">
        <v>1214</v>
      </c>
      <c r="B464" s="343" t="s">
        <v>1215</v>
      </c>
      <c r="C464" s="301"/>
      <c r="D464" s="301"/>
    </row>
    <row r="465" spans="1:4">
      <c r="A465" s="342" t="s">
        <v>1216</v>
      </c>
      <c r="B465" s="343" t="s">
        <v>1217</v>
      </c>
      <c r="C465" s="301"/>
      <c r="D465" s="301"/>
    </row>
    <row r="466" spans="1:4">
      <c r="A466" s="342" t="s">
        <v>1218</v>
      </c>
      <c r="B466" s="352" t="s">
        <v>1219</v>
      </c>
      <c r="C466" s="301"/>
      <c r="D466" s="301"/>
    </row>
    <row r="467" spans="1:4">
      <c r="A467" s="342" t="s">
        <v>1220</v>
      </c>
      <c r="B467" s="352" t="s">
        <v>1221</v>
      </c>
      <c r="C467" s="301"/>
      <c r="D467" s="301"/>
    </row>
    <row r="468" spans="1:4">
      <c r="A468" s="342" t="s">
        <v>1222</v>
      </c>
      <c r="B468" s="343" t="s">
        <v>1223</v>
      </c>
      <c r="C468" s="301"/>
      <c r="D468" s="301"/>
    </row>
    <row r="469" spans="1:4">
      <c r="A469" s="342" t="s">
        <v>1224</v>
      </c>
      <c r="B469" s="352" t="s">
        <v>1225</v>
      </c>
      <c r="C469" s="301"/>
      <c r="D469" s="301"/>
    </row>
    <row r="470" spans="1:4">
      <c r="A470" s="342" t="s">
        <v>1226</v>
      </c>
      <c r="B470" s="352" t="s">
        <v>1227</v>
      </c>
      <c r="C470" s="301"/>
      <c r="D470" s="301"/>
    </row>
    <row r="471" spans="1:4">
      <c r="A471" s="342" t="s">
        <v>1228</v>
      </c>
      <c r="B471" s="352" t="s">
        <v>1229</v>
      </c>
      <c r="C471" s="301"/>
      <c r="D471" s="301"/>
    </row>
    <row r="472" spans="1:4">
      <c r="A472" s="342" t="s">
        <v>1230</v>
      </c>
      <c r="B472" s="352" t="s">
        <v>1231</v>
      </c>
      <c r="C472" s="301"/>
      <c r="D472" s="301"/>
    </row>
    <row r="473" spans="1:4">
      <c r="A473" s="342" t="s">
        <v>1232</v>
      </c>
      <c r="B473" s="352" t="s">
        <v>1233</v>
      </c>
      <c r="C473" s="301"/>
      <c r="D473" s="301"/>
    </row>
    <row r="474" spans="1:4">
      <c r="A474" s="342" t="s">
        <v>1234</v>
      </c>
      <c r="B474" s="352" t="s">
        <v>1235</v>
      </c>
      <c r="C474" s="301"/>
      <c r="D474" s="301"/>
    </row>
    <row r="475" spans="1:4">
      <c r="A475" s="342" t="s">
        <v>1236</v>
      </c>
      <c r="B475" s="343" t="s">
        <v>1237</v>
      </c>
      <c r="C475" s="301"/>
      <c r="D475" s="301"/>
    </row>
    <row r="476" spans="1:4">
      <c r="A476" s="342" t="s">
        <v>1238</v>
      </c>
      <c r="B476" s="343" t="s">
        <v>1239</v>
      </c>
      <c r="C476" s="301"/>
      <c r="D476" s="301"/>
    </row>
    <row r="477" spans="1:4" ht="25.5">
      <c r="A477" s="342" t="s">
        <v>1240</v>
      </c>
      <c r="B477" s="352" t="s">
        <v>1241</v>
      </c>
      <c r="C477" s="301"/>
      <c r="D477" s="301"/>
    </row>
    <row r="478" spans="1:4" ht="25.5">
      <c r="A478" s="342" t="s">
        <v>1242</v>
      </c>
      <c r="B478" s="352" t="s">
        <v>1243</v>
      </c>
      <c r="C478" s="301"/>
      <c r="D478" s="301"/>
    </row>
    <row r="479" spans="1:4">
      <c r="A479" s="342" t="s">
        <v>1244</v>
      </c>
      <c r="B479" s="352" t="s">
        <v>1245</v>
      </c>
      <c r="C479" s="301"/>
      <c r="D479" s="301"/>
    </row>
    <row r="480" spans="1:4">
      <c r="A480" s="342" t="s">
        <v>1246</v>
      </c>
      <c r="B480" s="352" t="s">
        <v>1247</v>
      </c>
      <c r="C480" s="301"/>
      <c r="D480" s="301"/>
    </row>
    <row r="481" spans="1:4">
      <c r="A481" s="342" t="s">
        <v>1248</v>
      </c>
      <c r="B481" s="352" t="s">
        <v>1249</v>
      </c>
      <c r="C481" s="301"/>
      <c r="D481" s="301"/>
    </row>
    <row r="482" spans="1:4">
      <c r="A482" s="342" t="s">
        <v>1250</v>
      </c>
      <c r="B482" s="352" t="s">
        <v>1251</v>
      </c>
      <c r="C482" s="301"/>
      <c r="D482" s="301"/>
    </row>
    <row r="483" spans="1:4">
      <c r="A483" s="342" t="s">
        <v>1252</v>
      </c>
      <c r="B483" s="343" t="s">
        <v>1253</v>
      </c>
      <c r="C483" s="301"/>
      <c r="D483" s="301"/>
    </row>
    <row r="484" spans="1:4">
      <c r="A484" s="342" t="s">
        <v>1254</v>
      </c>
      <c r="B484" s="343" t="s">
        <v>1255</v>
      </c>
      <c r="C484" s="301"/>
      <c r="D484" s="301"/>
    </row>
    <row r="485" spans="1:4">
      <c r="A485" s="342" t="s">
        <v>1256</v>
      </c>
      <c r="B485" s="343" t="s">
        <v>1257</v>
      </c>
      <c r="C485" s="301"/>
      <c r="D485" s="301"/>
    </row>
    <row r="486" spans="1:4">
      <c r="A486" s="342" t="s">
        <v>1258</v>
      </c>
      <c r="B486" s="343" t="s">
        <v>1259</v>
      </c>
      <c r="C486" s="301"/>
      <c r="D486" s="301"/>
    </row>
    <row r="487" spans="1:4">
      <c r="A487" s="342" t="s">
        <v>1260</v>
      </c>
      <c r="B487" s="343" t="s">
        <v>1261</v>
      </c>
      <c r="C487" s="301"/>
      <c r="D487" s="301"/>
    </row>
    <row r="488" spans="1:4">
      <c r="A488" s="342" t="s">
        <v>1262</v>
      </c>
      <c r="B488" s="352" t="s">
        <v>1263</v>
      </c>
      <c r="C488" s="301"/>
      <c r="D488" s="301"/>
    </row>
    <row r="489" spans="1:4">
      <c r="A489" s="342" t="s">
        <v>1264</v>
      </c>
      <c r="B489" s="352" t="s">
        <v>1265</v>
      </c>
      <c r="C489" s="301"/>
      <c r="D489" s="301"/>
    </row>
    <row r="490" spans="1:4">
      <c r="A490" s="342" t="s">
        <v>1266</v>
      </c>
      <c r="B490" s="343" t="s">
        <v>1267</v>
      </c>
      <c r="C490" s="301"/>
      <c r="D490" s="301"/>
    </row>
    <row r="491" spans="1:4">
      <c r="A491" s="342" t="s">
        <v>1268</v>
      </c>
      <c r="B491" s="343" t="s">
        <v>1269</v>
      </c>
      <c r="C491" s="301"/>
      <c r="D491" s="301"/>
    </row>
    <row r="492" spans="1:4" ht="18.75">
      <c r="A492" s="341">
        <v>11</v>
      </c>
      <c r="B492" s="348" t="s">
        <v>1270</v>
      </c>
      <c r="C492" s="340"/>
      <c r="D492" s="340"/>
    </row>
    <row r="493" spans="1:4">
      <c r="A493" s="342" t="s">
        <v>1271</v>
      </c>
      <c r="B493" s="343" t="s">
        <v>1272</v>
      </c>
      <c r="C493" s="301"/>
      <c r="D493" s="301"/>
    </row>
    <row r="494" spans="1:4">
      <c r="A494" s="342" t="s">
        <v>1273</v>
      </c>
      <c r="B494" s="343" t="s">
        <v>1274</v>
      </c>
      <c r="C494" s="301"/>
      <c r="D494" s="301"/>
    </row>
    <row r="495" spans="1:4">
      <c r="A495" s="342" t="s">
        <v>1275</v>
      </c>
      <c r="B495" s="343" t="s">
        <v>1276</v>
      </c>
      <c r="C495" s="301"/>
      <c r="D495" s="301"/>
    </row>
    <row r="496" spans="1:4">
      <c r="A496" s="342" t="s">
        <v>1277</v>
      </c>
      <c r="B496" s="343" t="s">
        <v>1278</v>
      </c>
      <c r="C496" s="301"/>
      <c r="D496" s="301"/>
    </row>
    <row r="497" spans="1:4" ht="25.5">
      <c r="A497" s="342" t="s">
        <v>1279</v>
      </c>
      <c r="B497" s="343" t="s">
        <v>1280</v>
      </c>
      <c r="C497" s="301"/>
      <c r="D497" s="301"/>
    </row>
    <row r="498" spans="1:4" ht="25.5">
      <c r="A498" s="342" t="s">
        <v>1281</v>
      </c>
      <c r="B498" s="343" t="s">
        <v>1282</v>
      </c>
      <c r="C498" s="301"/>
      <c r="D498" s="301"/>
    </row>
    <row r="499" spans="1:4" ht="25.5">
      <c r="A499" s="342" t="s">
        <v>1283</v>
      </c>
      <c r="B499" s="343" t="s">
        <v>1284</v>
      </c>
      <c r="C499" s="301"/>
      <c r="D499" s="301"/>
    </row>
    <row r="500" spans="1:4">
      <c r="A500" s="342" t="s">
        <v>1285</v>
      </c>
      <c r="B500" s="343" t="s">
        <v>1286</v>
      </c>
      <c r="C500" s="301"/>
      <c r="D500" s="301"/>
    </row>
    <row r="501" spans="1:4">
      <c r="A501" s="342" t="s">
        <v>1287</v>
      </c>
      <c r="B501" s="343" t="s">
        <v>1288</v>
      </c>
      <c r="C501" s="301"/>
      <c r="D501" s="301"/>
    </row>
    <row r="502" spans="1:4">
      <c r="A502" s="342" t="s">
        <v>1289</v>
      </c>
      <c r="B502" s="343" t="s">
        <v>1290</v>
      </c>
      <c r="C502" s="301"/>
      <c r="D502" s="301"/>
    </row>
    <row r="503" spans="1:4">
      <c r="A503" s="342" t="s">
        <v>1291</v>
      </c>
      <c r="B503" s="343" t="s">
        <v>1292</v>
      </c>
      <c r="C503" s="301"/>
      <c r="D503" s="301"/>
    </row>
    <row r="504" spans="1:4">
      <c r="A504" s="342" t="s">
        <v>1293</v>
      </c>
      <c r="B504" s="343" t="s">
        <v>1294</v>
      </c>
      <c r="C504" s="301"/>
      <c r="D504" s="301"/>
    </row>
    <row r="505" spans="1:4">
      <c r="A505" s="342" t="s">
        <v>1295</v>
      </c>
      <c r="B505" s="343" t="s">
        <v>1296</v>
      </c>
      <c r="C505" s="301"/>
      <c r="D505" s="301"/>
    </row>
    <row r="506" spans="1:4">
      <c r="A506" s="342" t="s">
        <v>1297</v>
      </c>
      <c r="B506" s="343" t="s">
        <v>1298</v>
      </c>
      <c r="C506" s="301"/>
      <c r="D506" s="301"/>
    </row>
    <row r="507" spans="1:4">
      <c r="A507" s="342" t="s">
        <v>1299</v>
      </c>
      <c r="B507" s="343" t="s">
        <v>1300</v>
      </c>
      <c r="C507" s="301"/>
      <c r="D507" s="301"/>
    </row>
    <row r="508" spans="1:4">
      <c r="A508" s="342" t="s">
        <v>1301</v>
      </c>
      <c r="B508" s="343" t="s">
        <v>1302</v>
      </c>
      <c r="C508" s="301"/>
      <c r="D508" s="301"/>
    </row>
    <row r="509" spans="1:4">
      <c r="A509" s="342" t="s">
        <v>1303</v>
      </c>
      <c r="B509" s="343" t="s">
        <v>1304</v>
      </c>
      <c r="C509" s="301"/>
      <c r="D509" s="301"/>
    </row>
    <row r="510" spans="1:4">
      <c r="A510" s="342" t="s">
        <v>1305</v>
      </c>
      <c r="B510" s="343" t="s">
        <v>1306</v>
      </c>
      <c r="C510" s="301"/>
      <c r="D510" s="301"/>
    </row>
    <row r="511" spans="1:4">
      <c r="A511" s="342" t="s">
        <v>1307</v>
      </c>
      <c r="B511" s="343" t="s">
        <v>1308</v>
      </c>
      <c r="C511" s="301"/>
      <c r="D511" s="301"/>
    </row>
    <row r="512" spans="1:4">
      <c r="A512" s="342" t="s">
        <v>1309</v>
      </c>
      <c r="B512" s="343" t="s">
        <v>1310</v>
      </c>
      <c r="C512" s="301"/>
      <c r="D512" s="301"/>
    </row>
    <row r="513" spans="1:4">
      <c r="A513" s="342" t="s">
        <v>1311</v>
      </c>
      <c r="B513" s="343" t="s">
        <v>1312</v>
      </c>
      <c r="C513" s="301"/>
      <c r="D513" s="301"/>
    </row>
    <row r="514" spans="1:4">
      <c r="A514" s="342" t="s">
        <v>1313</v>
      </c>
      <c r="B514" s="343" t="s">
        <v>1314</v>
      </c>
      <c r="C514" s="301"/>
      <c r="D514" s="301"/>
    </row>
    <row r="515" spans="1:4">
      <c r="A515" s="342" t="s">
        <v>1315</v>
      </c>
      <c r="B515" s="343" t="s">
        <v>1316</v>
      </c>
      <c r="C515" s="301"/>
      <c r="D515" s="301"/>
    </row>
    <row r="516" spans="1:4">
      <c r="A516" s="342" t="s">
        <v>1317</v>
      </c>
      <c r="B516" s="343" t="s">
        <v>1318</v>
      </c>
      <c r="C516" s="301"/>
      <c r="D516" s="301"/>
    </row>
    <row r="517" spans="1:4">
      <c r="A517" s="342" t="s">
        <v>1319</v>
      </c>
      <c r="B517" s="343" t="s">
        <v>1320</v>
      </c>
      <c r="C517" s="301"/>
      <c r="D517" s="301"/>
    </row>
    <row r="518" spans="1:4">
      <c r="A518" s="342" t="s">
        <v>1321</v>
      </c>
      <c r="B518" s="343" t="s">
        <v>1322</v>
      </c>
      <c r="C518" s="301"/>
      <c r="D518" s="301"/>
    </row>
    <row r="519" spans="1:4">
      <c r="A519" s="342" t="s">
        <v>1323</v>
      </c>
      <c r="B519" s="343" t="s">
        <v>1324</v>
      </c>
      <c r="C519" s="301"/>
      <c r="D519" s="301"/>
    </row>
    <row r="520" spans="1:4">
      <c r="A520" s="342" t="s">
        <v>1325</v>
      </c>
      <c r="B520" s="343" t="s">
        <v>1326</v>
      </c>
      <c r="C520" s="301"/>
      <c r="D520" s="301"/>
    </row>
    <row r="521" spans="1:4">
      <c r="A521" s="342" t="s">
        <v>1327</v>
      </c>
      <c r="B521" s="343" t="s">
        <v>1328</v>
      </c>
      <c r="C521" s="301"/>
      <c r="D521" s="301"/>
    </row>
    <row r="522" spans="1:4">
      <c r="A522" s="342" t="s">
        <v>1329</v>
      </c>
      <c r="B522" s="343" t="s">
        <v>1330</v>
      </c>
      <c r="C522" s="301"/>
      <c r="D522" s="301"/>
    </row>
    <row r="523" spans="1:4">
      <c r="A523" s="342" t="s">
        <v>1331</v>
      </c>
      <c r="B523" s="343" t="s">
        <v>1332</v>
      </c>
      <c r="C523" s="301"/>
      <c r="D523" s="301"/>
    </row>
    <row r="524" spans="1:4">
      <c r="A524" s="342" t="s">
        <v>1333</v>
      </c>
      <c r="B524" s="343" t="s">
        <v>1334</v>
      </c>
      <c r="C524" s="301"/>
      <c r="D524" s="301"/>
    </row>
    <row r="525" spans="1:4">
      <c r="A525" s="342" t="s">
        <v>1335</v>
      </c>
      <c r="B525" s="343" t="s">
        <v>1336</v>
      </c>
      <c r="C525" s="301"/>
      <c r="D525" s="301"/>
    </row>
    <row r="526" spans="1:4">
      <c r="A526" s="342" t="s">
        <v>1337</v>
      </c>
      <c r="B526" s="343" t="s">
        <v>1338</v>
      </c>
      <c r="C526" s="301"/>
      <c r="D526" s="301"/>
    </row>
    <row r="527" spans="1:4">
      <c r="A527" s="342" t="s">
        <v>1339</v>
      </c>
      <c r="B527" s="343" t="s">
        <v>1340</v>
      </c>
      <c r="C527" s="301"/>
      <c r="D527" s="301"/>
    </row>
    <row r="528" spans="1:4">
      <c r="A528" s="342" t="s">
        <v>1341</v>
      </c>
      <c r="B528" s="343" t="s">
        <v>1342</v>
      </c>
      <c r="C528" s="301"/>
      <c r="D528" s="301"/>
    </row>
    <row r="529" spans="1:4">
      <c r="A529" s="342" t="s">
        <v>1343</v>
      </c>
      <c r="B529" s="344" t="s">
        <v>1344</v>
      </c>
      <c r="C529" s="301"/>
      <c r="D529" s="301"/>
    </row>
    <row r="530" spans="1:4" ht="18.75">
      <c r="A530" s="341">
        <v>12</v>
      </c>
      <c r="B530" s="348" t="s">
        <v>1345</v>
      </c>
      <c r="C530" s="340"/>
      <c r="D530" s="340"/>
    </row>
    <row r="531" spans="1:4">
      <c r="A531" s="342" t="s">
        <v>1346</v>
      </c>
      <c r="B531" s="352" t="s">
        <v>1347</v>
      </c>
      <c r="C531" s="301"/>
      <c r="D531" s="301"/>
    </row>
    <row r="532" spans="1:4">
      <c r="A532" s="342" t="s">
        <v>1348</v>
      </c>
      <c r="B532" s="352" t="s">
        <v>1349</v>
      </c>
      <c r="C532" s="301"/>
      <c r="D532" s="301"/>
    </row>
    <row r="533" spans="1:4">
      <c r="A533" s="342" t="s">
        <v>1350</v>
      </c>
      <c r="B533" s="343" t="s">
        <v>1351</v>
      </c>
      <c r="C533" s="301"/>
      <c r="D533" s="301"/>
    </row>
    <row r="534" spans="1:4">
      <c r="A534" s="342" t="s">
        <v>1352</v>
      </c>
      <c r="B534" s="343" t="s">
        <v>1353</v>
      </c>
      <c r="C534" s="301"/>
      <c r="D534" s="301"/>
    </row>
    <row r="535" spans="1:4">
      <c r="A535" s="342" t="s">
        <v>1354</v>
      </c>
      <c r="B535" s="343" t="s">
        <v>1355</v>
      </c>
      <c r="C535" s="301"/>
      <c r="D535" s="301"/>
    </row>
    <row r="536" spans="1:4">
      <c r="A536" s="342" t="s">
        <v>1356</v>
      </c>
      <c r="B536" s="344" t="s">
        <v>1357</v>
      </c>
      <c r="C536" s="301"/>
      <c r="D536" s="301"/>
    </row>
    <row r="537" spans="1:4">
      <c r="A537" s="342" t="s">
        <v>1358</v>
      </c>
      <c r="B537" s="343" t="s">
        <v>1359</v>
      </c>
      <c r="C537" s="301"/>
      <c r="D537" s="301"/>
    </row>
    <row r="538" spans="1:4">
      <c r="A538" s="342" t="s">
        <v>1360</v>
      </c>
      <c r="B538" s="343" t="s">
        <v>1361</v>
      </c>
      <c r="C538" s="301"/>
      <c r="D538" s="301"/>
    </row>
    <row r="539" spans="1:4">
      <c r="A539" s="342" t="s">
        <v>1362</v>
      </c>
      <c r="B539" s="343" t="s">
        <v>1363</v>
      </c>
      <c r="C539" s="301"/>
      <c r="D539" s="301"/>
    </row>
    <row r="540" spans="1:4">
      <c r="A540" s="342" t="s">
        <v>1364</v>
      </c>
      <c r="B540" s="343" t="s">
        <v>1365</v>
      </c>
      <c r="C540" s="301"/>
      <c r="D540" s="301"/>
    </row>
    <row r="541" spans="1:4">
      <c r="A541" s="342" t="s">
        <v>1366</v>
      </c>
      <c r="B541" s="343" t="s">
        <v>1367</v>
      </c>
      <c r="C541" s="301"/>
      <c r="D541" s="301"/>
    </row>
    <row r="542" spans="1:4">
      <c r="A542" s="342" t="s">
        <v>1368</v>
      </c>
      <c r="B542" s="343" t="s">
        <v>1369</v>
      </c>
      <c r="C542" s="301"/>
      <c r="D542" s="301"/>
    </row>
    <row r="543" spans="1:4">
      <c r="A543" s="342" t="s">
        <v>1370</v>
      </c>
      <c r="B543" s="352" t="s">
        <v>1371</v>
      </c>
      <c r="C543" s="301"/>
      <c r="D543" s="301"/>
    </row>
    <row r="544" spans="1:4">
      <c r="A544" s="342" t="s">
        <v>1372</v>
      </c>
      <c r="B544" s="344" t="s">
        <v>1373</v>
      </c>
      <c r="C544" s="301"/>
      <c r="D544" s="301"/>
    </row>
    <row r="545" spans="1:4">
      <c r="A545" s="342" t="s">
        <v>1374</v>
      </c>
      <c r="B545" s="343" t="s">
        <v>1375</v>
      </c>
      <c r="C545" s="301"/>
      <c r="D545" s="301"/>
    </row>
    <row r="546" spans="1:4">
      <c r="A546" s="342" t="s">
        <v>1376</v>
      </c>
      <c r="B546" s="343" t="s">
        <v>1377</v>
      </c>
      <c r="C546" s="301"/>
      <c r="D546" s="301"/>
    </row>
    <row r="547" spans="1:4" ht="18.75">
      <c r="A547" s="341">
        <v>13</v>
      </c>
      <c r="B547" s="348" t="s">
        <v>1378</v>
      </c>
      <c r="C547" s="340"/>
      <c r="D547" s="340"/>
    </row>
    <row r="548" spans="1:4">
      <c r="A548" s="342" t="s">
        <v>1379</v>
      </c>
      <c r="B548" s="343" t="s">
        <v>1380</v>
      </c>
      <c r="C548" s="301"/>
      <c r="D548" s="301"/>
    </row>
    <row r="549" spans="1:4">
      <c r="A549" s="342" t="s">
        <v>1381</v>
      </c>
      <c r="B549" s="343" t="s">
        <v>1382</v>
      </c>
      <c r="C549" s="301"/>
      <c r="D549" s="301"/>
    </row>
    <row r="550" spans="1:4">
      <c r="A550" s="342" t="s">
        <v>1383</v>
      </c>
      <c r="B550" s="343" t="s">
        <v>1384</v>
      </c>
      <c r="C550" s="301"/>
      <c r="D550" s="301"/>
    </row>
    <row r="551" spans="1:4" ht="25.5">
      <c r="A551" s="342" t="s">
        <v>1385</v>
      </c>
      <c r="B551" s="343" t="s">
        <v>1386</v>
      </c>
      <c r="C551" s="301"/>
      <c r="D551" s="301"/>
    </row>
    <row r="552" spans="1:4" ht="25.5">
      <c r="A552" s="342" t="s">
        <v>1387</v>
      </c>
      <c r="B552" s="343" t="s">
        <v>1388</v>
      </c>
      <c r="C552" s="301"/>
      <c r="D552" s="301"/>
    </row>
    <row r="553" spans="1:4" ht="25.5">
      <c r="A553" s="342" t="s">
        <v>1389</v>
      </c>
      <c r="B553" s="343" t="s">
        <v>1390</v>
      </c>
      <c r="C553" s="301"/>
      <c r="D553" s="301"/>
    </row>
    <row r="554" spans="1:4" ht="25.5">
      <c r="A554" s="342" t="s">
        <v>1391</v>
      </c>
      <c r="B554" s="343" t="s">
        <v>1392</v>
      </c>
      <c r="C554" s="301"/>
      <c r="D554" s="301"/>
    </row>
    <row r="555" spans="1:4">
      <c r="A555" s="342" t="s">
        <v>1393</v>
      </c>
      <c r="B555" s="343" t="s">
        <v>1394</v>
      </c>
      <c r="C555" s="301"/>
      <c r="D555" s="301"/>
    </row>
    <row r="556" spans="1:4">
      <c r="A556" s="342" t="s">
        <v>1395</v>
      </c>
      <c r="B556" s="343" t="s">
        <v>1396</v>
      </c>
      <c r="C556" s="301"/>
      <c r="D556" s="301"/>
    </row>
    <row r="557" spans="1:4">
      <c r="A557" s="342" t="s">
        <v>1397</v>
      </c>
      <c r="B557" s="343" t="s">
        <v>1398</v>
      </c>
      <c r="C557" s="301"/>
      <c r="D557" s="301"/>
    </row>
    <row r="558" spans="1:4">
      <c r="A558" s="342" t="s">
        <v>1399</v>
      </c>
      <c r="B558" s="343" t="s">
        <v>1400</v>
      </c>
      <c r="C558" s="301"/>
      <c r="D558" s="301"/>
    </row>
    <row r="559" spans="1:4">
      <c r="A559" s="342" t="s">
        <v>1401</v>
      </c>
      <c r="B559" s="343" t="s">
        <v>1402</v>
      </c>
      <c r="C559" s="301"/>
      <c r="D559" s="301"/>
    </row>
    <row r="560" spans="1:4">
      <c r="A560" s="347" t="s">
        <v>1403</v>
      </c>
      <c r="B560" s="352" t="s">
        <v>1404</v>
      </c>
      <c r="C560" s="301"/>
      <c r="D560" s="301"/>
    </row>
    <row r="561" spans="1:4">
      <c r="A561" s="347" t="s">
        <v>1405</v>
      </c>
      <c r="B561" s="352" t="s">
        <v>1406</v>
      </c>
      <c r="C561" s="301"/>
      <c r="D561" s="301"/>
    </row>
    <row r="562" spans="1:4">
      <c r="A562" s="342" t="s">
        <v>1407</v>
      </c>
      <c r="B562" s="343" t="s">
        <v>1408</v>
      </c>
      <c r="C562" s="301"/>
      <c r="D562" s="301"/>
    </row>
    <row r="563" spans="1:4">
      <c r="A563" s="342" t="s">
        <v>1409</v>
      </c>
      <c r="B563" s="343" t="s">
        <v>1410</v>
      </c>
      <c r="C563" s="301"/>
      <c r="D563" s="301"/>
    </row>
    <row r="564" spans="1:4">
      <c r="A564" s="342" t="s">
        <v>1411</v>
      </c>
      <c r="B564" s="343" t="s">
        <v>1412</v>
      </c>
      <c r="C564" s="301"/>
      <c r="D564" s="301"/>
    </row>
    <row r="565" spans="1:4">
      <c r="A565" s="342" t="s">
        <v>1413</v>
      </c>
      <c r="B565" s="352" t="s">
        <v>1414</v>
      </c>
      <c r="C565" s="301"/>
      <c r="D565" s="301"/>
    </row>
    <row r="566" spans="1:4" ht="18.75">
      <c r="A566" s="341">
        <v>14</v>
      </c>
      <c r="B566" s="348" t="s">
        <v>1415</v>
      </c>
      <c r="C566" s="340"/>
      <c r="D566" s="340"/>
    </row>
    <row r="567" spans="1:4">
      <c r="A567" s="342" t="s">
        <v>1416</v>
      </c>
      <c r="B567" s="343" t="s">
        <v>1417</v>
      </c>
      <c r="C567" s="301"/>
      <c r="D567" s="301"/>
    </row>
    <row r="568" spans="1:4">
      <c r="A568" s="342" t="s">
        <v>1418</v>
      </c>
      <c r="B568" s="343" t="s">
        <v>1419</v>
      </c>
      <c r="C568" s="301"/>
      <c r="D568" s="301"/>
    </row>
    <row r="569" spans="1:4">
      <c r="A569" s="342" t="s">
        <v>1420</v>
      </c>
      <c r="B569" s="343" t="s">
        <v>1421</v>
      </c>
      <c r="C569" s="301"/>
      <c r="D569" s="301"/>
    </row>
    <row r="570" spans="1:4">
      <c r="A570" s="342" t="s">
        <v>1422</v>
      </c>
      <c r="B570" s="343" t="s">
        <v>1423</v>
      </c>
      <c r="C570" s="301"/>
      <c r="D570" s="301"/>
    </row>
    <row r="571" spans="1:4">
      <c r="A571" s="342" t="s">
        <v>1424</v>
      </c>
      <c r="B571" s="352" t="s">
        <v>1425</v>
      </c>
      <c r="C571" s="301"/>
      <c r="D571" s="301"/>
    </row>
    <row r="572" spans="1:4">
      <c r="A572" s="342" t="s">
        <v>1426</v>
      </c>
      <c r="B572" s="352" t="s">
        <v>1427</v>
      </c>
      <c r="C572" s="301"/>
      <c r="D572" s="301"/>
    </row>
    <row r="573" spans="1:4" ht="25.5">
      <c r="A573" s="342" t="s">
        <v>1428</v>
      </c>
      <c r="B573" s="352" t="s">
        <v>1429</v>
      </c>
      <c r="C573" s="301"/>
      <c r="D573" s="301"/>
    </row>
    <row r="574" spans="1:4" ht="25.5">
      <c r="A574" s="342" t="s">
        <v>1430</v>
      </c>
      <c r="B574" s="352" t="s">
        <v>1431</v>
      </c>
      <c r="C574" s="301"/>
      <c r="D574" s="301"/>
    </row>
    <row r="575" spans="1:4">
      <c r="A575" s="342" t="s">
        <v>1432</v>
      </c>
      <c r="B575" s="343" t="s">
        <v>1433</v>
      </c>
      <c r="C575" s="301"/>
      <c r="D575" s="301"/>
    </row>
    <row r="576" spans="1:4">
      <c r="A576" s="353" t="s">
        <v>1434</v>
      </c>
      <c r="B576" s="354" t="s">
        <v>1435</v>
      </c>
      <c r="C576" s="301"/>
      <c r="D576" s="301"/>
    </row>
    <row r="577" spans="1:4">
      <c r="A577" s="353" t="s">
        <v>1436</v>
      </c>
      <c r="B577" s="354" t="s">
        <v>1437</v>
      </c>
      <c r="C577" s="301"/>
      <c r="D577" s="301"/>
    </row>
    <row r="578" spans="1:4">
      <c r="A578" s="353" t="s">
        <v>1438</v>
      </c>
      <c r="B578" s="354" t="s">
        <v>1439</v>
      </c>
      <c r="C578" s="301"/>
      <c r="D578" s="301"/>
    </row>
    <row r="579" spans="1:4">
      <c r="A579" s="353" t="s">
        <v>1440</v>
      </c>
      <c r="B579" s="354" t="s">
        <v>1441</v>
      </c>
      <c r="C579" s="301"/>
      <c r="D579" s="301"/>
    </row>
    <row r="580" spans="1:4">
      <c r="A580" s="353" t="s">
        <v>1442</v>
      </c>
      <c r="B580" s="354" t="s">
        <v>1443</v>
      </c>
      <c r="C580" s="301"/>
      <c r="D580" s="301"/>
    </row>
    <row r="581" spans="1:4" ht="18.75">
      <c r="A581" s="341">
        <v>15</v>
      </c>
      <c r="B581" s="348" t="s">
        <v>1444</v>
      </c>
      <c r="C581" s="340"/>
      <c r="D581" s="340"/>
    </row>
    <row r="582" spans="1:4" ht="25.5">
      <c r="A582" s="342" t="s">
        <v>1445</v>
      </c>
      <c r="B582" s="343" t="s">
        <v>1446</v>
      </c>
      <c r="C582" s="301"/>
      <c r="D582" s="301"/>
    </row>
    <row r="583" spans="1:4">
      <c r="A583" s="342" t="s">
        <v>1447</v>
      </c>
      <c r="B583" s="343" t="s">
        <v>1448</v>
      </c>
      <c r="C583" s="301"/>
      <c r="D583" s="301"/>
    </row>
    <row r="584" spans="1:4">
      <c r="A584" s="342" t="s">
        <v>1449</v>
      </c>
      <c r="B584" s="343" t="s">
        <v>1450</v>
      </c>
      <c r="C584" s="301"/>
      <c r="D584" s="301"/>
    </row>
    <row r="585" spans="1:4">
      <c r="A585" s="342" t="s">
        <v>1451</v>
      </c>
      <c r="B585" s="343" t="s">
        <v>1452</v>
      </c>
      <c r="C585" s="301"/>
      <c r="D585" s="301"/>
    </row>
    <row r="586" spans="1:4">
      <c r="A586" s="342" t="s">
        <v>1453</v>
      </c>
      <c r="B586" s="343" t="s">
        <v>1454</v>
      </c>
      <c r="C586" s="301"/>
      <c r="D586" s="301"/>
    </row>
    <row r="587" spans="1:4" ht="25.5">
      <c r="A587" s="342" t="s">
        <v>1455</v>
      </c>
      <c r="B587" s="343" t="s">
        <v>1456</v>
      </c>
      <c r="C587" s="301"/>
      <c r="D587" s="301"/>
    </row>
    <row r="588" spans="1:4" ht="25.5">
      <c r="A588" s="342" t="s">
        <v>1457</v>
      </c>
      <c r="B588" s="343" t="s">
        <v>1458</v>
      </c>
      <c r="C588" s="301"/>
      <c r="D588" s="301"/>
    </row>
    <row r="589" spans="1:4" ht="25.5">
      <c r="A589" s="342" t="s">
        <v>1459</v>
      </c>
      <c r="B589" s="343" t="s">
        <v>1460</v>
      </c>
      <c r="C589" s="301"/>
      <c r="D589" s="301"/>
    </row>
    <row r="590" spans="1:4" ht="25.5">
      <c r="A590" s="342" t="s">
        <v>1461</v>
      </c>
      <c r="B590" s="343" t="s">
        <v>1462</v>
      </c>
      <c r="C590" s="301"/>
      <c r="D590" s="301"/>
    </row>
    <row r="591" spans="1:4">
      <c r="A591" s="342" t="s">
        <v>1463</v>
      </c>
      <c r="B591" s="343" t="s">
        <v>1464</v>
      </c>
      <c r="C591" s="301"/>
      <c r="D591" s="301"/>
    </row>
    <row r="592" spans="1:4">
      <c r="A592" s="342" t="s">
        <v>1465</v>
      </c>
      <c r="B592" s="343" t="s">
        <v>1466</v>
      </c>
      <c r="C592" s="301"/>
      <c r="D592" s="301"/>
    </row>
    <row r="593" spans="1:4">
      <c r="A593" s="342" t="s">
        <v>1467</v>
      </c>
      <c r="B593" s="343" t="s">
        <v>1468</v>
      </c>
      <c r="C593" s="301"/>
      <c r="D593" s="301"/>
    </row>
    <row r="594" spans="1:4">
      <c r="A594" s="342" t="s">
        <v>1469</v>
      </c>
      <c r="B594" s="343" t="s">
        <v>1470</v>
      </c>
      <c r="C594" s="301"/>
      <c r="D594" s="301"/>
    </row>
    <row r="595" spans="1:4" ht="25.5">
      <c r="A595" s="342" t="s">
        <v>1471</v>
      </c>
      <c r="B595" s="343" t="s">
        <v>1472</v>
      </c>
      <c r="C595" s="301"/>
      <c r="D595" s="301"/>
    </row>
    <row r="596" spans="1:4" ht="25.5">
      <c r="A596" s="342" t="s">
        <v>1473</v>
      </c>
      <c r="B596" s="343" t="s">
        <v>1474</v>
      </c>
      <c r="C596" s="301"/>
      <c r="D596" s="301"/>
    </row>
    <row r="597" spans="1:4" ht="25.5">
      <c r="A597" s="342" t="s">
        <v>1475</v>
      </c>
      <c r="B597" s="343" t="s">
        <v>1476</v>
      </c>
      <c r="C597" s="301"/>
      <c r="D597" s="301"/>
    </row>
    <row r="598" spans="1:4" ht="25.5">
      <c r="A598" s="342" t="s">
        <v>1477</v>
      </c>
      <c r="B598" s="343" t="s">
        <v>1478</v>
      </c>
      <c r="C598" s="301"/>
      <c r="D598" s="301"/>
    </row>
    <row r="599" spans="1:4" ht="25.5">
      <c r="A599" s="342" t="s">
        <v>1479</v>
      </c>
      <c r="B599" s="343" t="s">
        <v>1480</v>
      </c>
      <c r="C599" s="301"/>
      <c r="D599" s="301"/>
    </row>
    <row r="600" spans="1:4" ht="25.5">
      <c r="A600" s="342" t="s">
        <v>1481</v>
      </c>
      <c r="B600" s="343" t="s">
        <v>1482</v>
      </c>
      <c r="C600" s="301"/>
      <c r="D600" s="301"/>
    </row>
    <row r="601" spans="1:4" ht="25.5">
      <c r="A601" s="342" t="s">
        <v>1483</v>
      </c>
      <c r="B601" s="343" t="s">
        <v>1484</v>
      </c>
      <c r="C601" s="301"/>
      <c r="D601" s="301"/>
    </row>
    <row r="602" spans="1:4" ht="25.5">
      <c r="A602" s="342" t="s">
        <v>1485</v>
      </c>
      <c r="B602" s="343" t="s">
        <v>1486</v>
      </c>
      <c r="C602" s="301"/>
      <c r="D602" s="301"/>
    </row>
    <row r="603" spans="1:4" ht="25.5">
      <c r="A603" s="342" t="s">
        <v>1487</v>
      </c>
      <c r="B603" s="343" t="s">
        <v>1488</v>
      </c>
      <c r="C603" s="301"/>
      <c r="D603" s="301"/>
    </row>
    <row r="604" spans="1:4" ht="25.5">
      <c r="A604" s="342" t="s">
        <v>1489</v>
      </c>
      <c r="B604" s="343" t="s">
        <v>1490</v>
      </c>
      <c r="C604" s="301"/>
      <c r="D604" s="301"/>
    </row>
    <row r="605" spans="1:4" ht="25.5">
      <c r="A605" s="342" t="s">
        <v>1491</v>
      </c>
      <c r="B605" s="343" t="s">
        <v>1492</v>
      </c>
      <c r="C605" s="301"/>
      <c r="D605" s="301"/>
    </row>
    <row r="606" spans="1:4" ht="25.5">
      <c r="A606" s="342" t="s">
        <v>1493</v>
      </c>
      <c r="B606" s="343" t="s">
        <v>1494</v>
      </c>
      <c r="C606" s="301"/>
      <c r="D606" s="301"/>
    </row>
    <row r="607" spans="1:4" ht="37.5">
      <c r="A607" s="341">
        <v>16</v>
      </c>
      <c r="B607" s="348" t="s">
        <v>1495</v>
      </c>
      <c r="C607" s="340"/>
      <c r="D607" s="340"/>
    </row>
    <row r="608" spans="1:4">
      <c r="A608" s="342" t="s">
        <v>1496</v>
      </c>
      <c r="B608" s="343" t="s">
        <v>1497</v>
      </c>
      <c r="C608" s="301"/>
      <c r="D608" s="301"/>
    </row>
    <row r="609" spans="1:4" ht="25.5">
      <c r="A609" s="342" t="s">
        <v>1498</v>
      </c>
      <c r="B609" s="343" t="s">
        <v>1499</v>
      </c>
      <c r="C609" s="301"/>
      <c r="D609" s="301"/>
    </row>
    <row r="610" spans="1:4" ht="25.5">
      <c r="A610" s="342" t="s">
        <v>1500</v>
      </c>
      <c r="B610" s="343" t="s">
        <v>1501</v>
      </c>
      <c r="C610" s="301"/>
      <c r="D610" s="301"/>
    </row>
    <row r="611" spans="1:4">
      <c r="A611" s="342" t="s">
        <v>1502</v>
      </c>
      <c r="B611" s="343" t="s">
        <v>1503</v>
      </c>
      <c r="C611" s="301"/>
      <c r="D611" s="301"/>
    </row>
    <row r="612" spans="1:4" ht="25.5">
      <c r="A612" s="342" t="s">
        <v>1504</v>
      </c>
      <c r="B612" s="343" t="s">
        <v>1505</v>
      </c>
      <c r="C612" s="301"/>
      <c r="D612" s="301"/>
    </row>
    <row r="613" spans="1:4" ht="25.5">
      <c r="A613" s="342" t="s">
        <v>1506</v>
      </c>
      <c r="B613" s="343" t="s">
        <v>1507</v>
      </c>
      <c r="C613" s="301"/>
      <c r="D613" s="301"/>
    </row>
    <row r="614" spans="1:4">
      <c r="A614" s="342" t="s">
        <v>1508</v>
      </c>
      <c r="B614" s="343" t="s">
        <v>1509</v>
      </c>
      <c r="C614" s="301"/>
      <c r="D614" s="301"/>
    </row>
    <row r="615" spans="1:4">
      <c r="A615" s="342" t="s">
        <v>1510</v>
      </c>
      <c r="B615" s="343" t="s">
        <v>1511</v>
      </c>
      <c r="C615" s="301"/>
      <c r="D615" s="301"/>
    </row>
    <row r="616" spans="1:4">
      <c r="A616" s="342" t="s">
        <v>1512</v>
      </c>
      <c r="B616" s="343" t="s">
        <v>1513</v>
      </c>
      <c r="C616" s="301"/>
      <c r="D616" s="301"/>
    </row>
    <row r="617" spans="1:4" ht="23.25">
      <c r="A617" s="355">
        <v>17</v>
      </c>
      <c r="B617" s="348" t="s">
        <v>1514</v>
      </c>
      <c r="C617" s="340"/>
      <c r="D617" s="340"/>
    </row>
    <row r="618" spans="1:4">
      <c r="A618" s="342" t="s">
        <v>1515</v>
      </c>
      <c r="B618" s="344" t="s">
        <v>1516</v>
      </c>
      <c r="C618" s="301"/>
      <c r="D618" s="301"/>
    </row>
    <row r="619" spans="1:4">
      <c r="A619" s="342" t="s">
        <v>1517</v>
      </c>
      <c r="B619" s="343" t="s">
        <v>1518</v>
      </c>
      <c r="C619" s="301"/>
      <c r="D619" s="301"/>
    </row>
    <row r="620" spans="1:4">
      <c r="A620" s="342" t="s">
        <v>1519</v>
      </c>
      <c r="B620" s="343" t="s">
        <v>1520</v>
      </c>
      <c r="C620" s="301"/>
      <c r="D620" s="301"/>
    </row>
    <row r="621" spans="1:4" ht="25.5">
      <c r="A621" s="342" t="s">
        <v>1521</v>
      </c>
      <c r="B621" s="343" t="s">
        <v>1522</v>
      </c>
      <c r="C621" s="301"/>
      <c r="D621" s="301"/>
    </row>
    <row r="622" spans="1:4">
      <c r="A622" s="342" t="s">
        <v>1523</v>
      </c>
      <c r="B622" s="343" t="s">
        <v>1524</v>
      </c>
      <c r="C622" s="301"/>
      <c r="D622" s="301"/>
    </row>
    <row r="623" spans="1:4">
      <c r="A623" s="342" t="s">
        <v>1525</v>
      </c>
      <c r="B623" s="343" t="s">
        <v>1526</v>
      </c>
      <c r="C623" s="301"/>
      <c r="D623" s="301"/>
    </row>
    <row r="624" spans="1:4">
      <c r="A624" s="342" t="s">
        <v>1527</v>
      </c>
      <c r="B624" s="343" t="s">
        <v>1528</v>
      </c>
      <c r="C624" s="301"/>
      <c r="D624" s="301"/>
    </row>
    <row r="625" spans="1:4" ht="25.5">
      <c r="A625" s="342" t="s">
        <v>1529</v>
      </c>
      <c r="B625" s="343" t="s">
        <v>1530</v>
      </c>
      <c r="C625" s="301"/>
      <c r="D625" s="301"/>
    </row>
    <row r="626" spans="1:4" ht="25.5">
      <c r="A626" s="342" t="s">
        <v>1531</v>
      </c>
      <c r="B626" s="343" t="s">
        <v>1532</v>
      </c>
      <c r="C626" s="301"/>
      <c r="D626" s="301"/>
    </row>
    <row r="627" spans="1:4">
      <c r="A627" s="342" t="s">
        <v>1533</v>
      </c>
      <c r="B627" s="343" t="s">
        <v>1534</v>
      </c>
      <c r="C627" s="301"/>
      <c r="D627" s="301"/>
    </row>
    <row r="628" spans="1:4">
      <c r="A628" s="342" t="s">
        <v>1535</v>
      </c>
      <c r="B628" s="343" t="s">
        <v>1536</v>
      </c>
      <c r="C628" s="301"/>
      <c r="D628" s="301"/>
    </row>
    <row r="629" spans="1:4">
      <c r="A629" s="342" t="s">
        <v>1537</v>
      </c>
      <c r="B629" s="343" t="s">
        <v>1538</v>
      </c>
      <c r="C629" s="301"/>
      <c r="D629" s="301"/>
    </row>
    <row r="630" spans="1:4">
      <c r="A630" s="342" t="s">
        <v>1539</v>
      </c>
      <c r="B630" s="343" t="s">
        <v>1540</v>
      </c>
      <c r="C630" s="301"/>
      <c r="D630" s="301"/>
    </row>
    <row r="631" spans="1:4">
      <c r="A631" s="342" t="s">
        <v>1541</v>
      </c>
      <c r="B631" s="343" t="s">
        <v>1542</v>
      </c>
      <c r="C631" s="301"/>
      <c r="D631" s="301"/>
    </row>
    <row r="632" spans="1:4">
      <c r="A632" s="342" t="s">
        <v>1543</v>
      </c>
      <c r="B632" s="343" t="s">
        <v>1544</v>
      </c>
      <c r="C632" s="301"/>
      <c r="D632" s="301"/>
    </row>
    <row r="633" spans="1:4">
      <c r="A633" s="342" t="s">
        <v>1545</v>
      </c>
      <c r="B633" s="343" t="s">
        <v>1546</v>
      </c>
      <c r="C633" s="301"/>
      <c r="D633" s="301"/>
    </row>
    <row r="634" spans="1:4">
      <c r="A634" s="342" t="s">
        <v>1547</v>
      </c>
      <c r="B634" s="343" t="s">
        <v>1548</v>
      </c>
      <c r="C634" s="301"/>
      <c r="D634" s="301"/>
    </row>
    <row r="635" spans="1:4">
      <c r="A635" s="342" t="s">
        <v>1549</v>
      </c>
      <c r="B635" s="343" t="s">
        <v>1550</v>
      </c>
      <c r="C635" s="301"/>
      <c r="D635" s="301"/>
    </row>
    <row r="636" spans="1:4" ht="18.75">
      <c r="A636" s="341">
        <v>18</v>
      </c>
      <c r="B636" s="348" t="s">
        <v>1551</v>
      </c>
      <c r="C636" s="340"/>
      <c r="D636" s="340"/>
    </row>
    <row r="637" spans="1:4">
      <c r="A637" s="342" t="s">
        <v>1552</v>
      </c>
      <c r="B637" s="343" t="s">
        <v>1553</v>
      </c>
      <c r="C637" s="301"/>
      <c r="D637" s="301"/>
    </row>
    <row r="638" spans="1:4">
      <c r="A638" s="342" t="s">
        <v>1554</v>
      </c>
      <c r="B638" s="343" t="s">
        <v>1555</v>
      </c>
      <c r="C638" s="301"/>
      <c r="D638" s="301"/>
    </row>
    <row r="639" spans="1:4">
      <c r="A639" s="342" t="s">
        <v>1556</v>
      </c>
      <c r="B639" s="343" t="s">
        <v>1557</v>
      </c>
      <c r="C639" s="301"/>
      <c r="D639" s="301"/>
    </row>
    <row r="640" spans="1:4">
      <c r="A640" s="342" t="s">
        <v>1558</v>
      </c>
      <c r="B640" s="343" t="s">
        <v>1559</v>
      </c>
      <c r="C640" s="301"/>
      <c r="D640" s="301"/>
    </row>
    <row r="641" spans="1:4">
      <c r="A641" s="342" t="s">
        <v>1560</v>
      </c>
      <c r="B641" s="343" t="s">
        <v>1561</v>
      </c>
      <c r="C641" s="301"/>
      <c r="D641" s="301"/>
    </row>
    <row r="642" spans="1:4">
      <c r="A642" s="342" t="s">
        <v>1562</v>
      </c>
      <c r="B642" s="343" t="s">
        <v>1563</v>
      </c>
      <c r="C642" s="301"/>
      <c r="D642" s="301"/>
    </row>
    <row r="643" spans="1:4">
      <c r="A643" s="342" t="s">
        <v>1564</v>
      </c>
      <c r="B643" s="343" t="s">
        <v>1565</v>
      </c>
      <c r="C643" s="301"/>
      <c r="D643" s="301"/>
    </row>
    <row r="644" spans="1:4">
      <c r="A644" s="342" t="s">
        <v>1566</v>
      </c>
      <c r="B644" s="343" t="s">
        <v>1567</v>
      </c>
      <c r="C644" s="301"/>
      <c r="D644" s="301"/>
    </row>
    <row r="645" spans="1:4">
      <c r="A645" s="342" t="s">
        <v>1568</v>
      </c>
      <c r="B645" s="343" t="s">
        <v>1569</v>
      </c>
      <c r="C645" s="301"/>
      <c r="D645" s="301"/>
    </row>
    <row r="646" spans="1:4">
      <c r="A646" s="342" t="s">
        <v>1570</v>
      </c>
      <c r="B646" s="343" t="s">
        <v>1571</v>
      </c>
      <c r="C646" s="301"/>
      <c r="D646" s="301"/>
    </row>
    <row r="647" spans="1:4" ht="25.5">
      <c r="A647" s="342" t="s">
        <v>1572</v>
      </c>
      <c r="B647" s="343" t="s">
        <v>1573</v>
      </c>
      <c r="C647" s="301"/>
      <c r="D647" s="301"/>
    </row>
    <row r="648" spans="1:4" ht="25.5">
      <c r="A648" s="342" t="s">
        <v>1574</v>
      </c>
      <c r="B648" s="343" t="s">
        <v>1575</v>
      </c>
      <c r="C648" s="301"/>
      <c r="D648" s="301"/>
    </row>
    <row r="649" spans="1:4">
      <c r="A649" s="342" t="s">
        <v>1576</v>
      </c>
      <c r="B649" s="343" t="s">
        <v>1577</v>
      </c>
      <c r="C649" s="301"/>
      <c r="D649" s="301"/>
    </row>
    <row r="650" spans="1:4">
      <c r="A650" s="342" t="s">
        <v>1578</v>
      </c>
      <c r="B650" s="343" t="s">
        <v>1579</v>
      </c>
      <c r="C650" s="301"/>
      <c r="D650" s="301"/>
    </row>
    <row r="651" spans="1:4">
      <c r="A651" s="342" t="s">
        <v>1580</v>
      </c>
      <c r="B651" s="343" t="s">
        <v>1581</v>
      </c>
      <c r="C651" s="301"/>
      <c r="D651" s="301"/>
    </row>
    <row r="652" spans="1:4">
      <c r="A652" s="342" t="s">
        <v>1582</v>
      </c>
      <c r="B652" s="343" t="s">
        <v>1583</v>
      </c>
      <c r="C652" s="301"/>
      <c r="D652" s="301"/>
    </row>
    <row r="653" spans="1:4">
      <c r="A653" s="342" t="s">
        <v>1584</v>
      </c>
      <c r="B653" s="343" t="s">
        <v>1585</v>
      </c>
      <c r="C653" s="301"/>
      <c r="D653" s="301"/>
    </row>
    <row r="654" spans="1:4">
      <c r="A654" s="342" t="s">
        <v>1586</v>
      </c>
      <c r="B654" s="343" t="s">
        <v>1587</v>
      </c>
      <c r="C654" s="301"/>
      <c r="D654" s="301"/>
    </row>
    <row r="655" spans="1:4" ht="18.75">
      <c r="A655" s="341">
        <v>19</v>
      </c>
      <c r="B655" s="348" t="s">
        <v>1588</v>
      </c>
      <c r="C655" s="340"/>
      <c r="D655" s="340"/>
    </row>
    <row r="656" spans="1:4">
      <c r="A656" s="342" t="s">
        <v>1589</v>
      </c>
      <c r="B656" s="354" t="s">
        <v>1590</v>
      </c>
      <c r="C656" s="301"/>
      <c r="D656" s="301"/>
    </row>
    <row r="657" spans="1:4">
      <c r="A657" s="342" t="s">
        <v>1591</v>
      </c>
      <c r="B657" s="354" t="s">
        <v>1592</v>
      </c>
      <c r="C657" s="301"/>
      <c r="D657" s="301"/>
    </row>
    <row r="658" spans="1:4">
      <c r="A658" s="342" t="s">
        <v>1593</v>
      </c>
      <c r="B658" s="354" t="s">
        <v>1594</v>
      </c>
      <c r="C658" s="301"/>
      <c r="D658" s="301"/>
    </row>
    <row r="659" spans="1:4">
      <c r="A659" s="342" t="s">
        <v>1595</v>
      </c>
      <c r="B659" s="354" t="s">
        <v>1596</v>
      </c>
      <c r="C659" s="301"/>
      <c r="D659" s="301"/>
    </row>
    <row r="660" spans="1:4" ht="25.5">
      <c r="A660" s="342" t="s">
        <v>1597</v>
      </c>
      <c r="B660" s="354" t="s">
        <v>1598</v>
      </c>
      <c r="C660" s="301"/>
      <c r="D660" s="301"/>
    </row>
    <row r="661" spans="1:4">
      <c r="A661" s="342" t="s">
        <v>1599</v>
      </c>
      <c r="B661" s="354" t="s">
        <v>1600</v>
      </c>
      <c r="C661" s="301"/>
      <c r="D661" s="301"/>
    </row>
    <row r="662" spans="1:4">
      <c r="A662" s="342" t="s">
        <v>1601</v>
      </c>
      <c r="B662" s="354" t="s">
        <v>1602</v>
      </c>
      <c r="C662" s="301"/>
      <c r="D662" s="301"/>
    </row>
    <row r="663" spans="1:4">
      <c r="A663" s="342" t="s">
        <v>1603</v>
      </c>
      <c r="B663" s="354" t="s">
        <v>1604</v>
      </c>
      <c r="C663" s="301"/>
      <c r="D663" s="301"/>
    </row>
    <row r="664" spans="1:4">
      <c r="A664" s="342" t="s">
        <v>1605</v>
      </c>
      <c r="B664" s="354" t="s">
        <v>1606</v>
      </c>
      <c r="C664" s="301"/>
      <c r="D664" s="301"/>
    </row>
    <row r="665" spans="1:4">
      <c r="A665" s="342" t="s">
        <v>1607</v>
      </c>
      <c r="B665" s="354" t="s">
        <v>1608</v>
      </c>
      <c r="C665" s="301"/>
      <c r="D665" s="301"/>
    </row>
    <row r="666" spans="1:4">
      <c r="A666" s="342" t="s">
        <v>1609</v>
      </c>
      <c r="B666" s="354" t="s">
        <v>1610</v>
      </c>
      <c r="C666" s="301"/>
      <c r="D666" s="301"/>
    </row>
    <row r="667" spans="1:4" ht="37.5">
      <c r="A667" s="341">
        <v>20</v>
      </c>
      <c r="B667" s="348" t="s">
        <v>1611</v>
      </c>
      <c r="C667" s="340"/>
      <c r="D667" s="340"/>
    </row>
    <row r="668" spans="1:4">
      <c r="A668" s="342" t="s">
        <v>1612</v>
      </c>
      <c r="B668" s="343" t="s">
        <v>1613</v>
      </c>
      <c r="C668" s="301"/>
      <c r="D668" s="301"/>
    </row>
    <row r="669" spans="1:4">
      <c r="A669" s="342" t="s">
        <v>1614</v>
      </c>
      <c r="B669" s="343" t="s">
        <v>1615</v>
      </c>
      <c r="C669" s="301"/>
      <c r="D669" s="301"/>
    </row>
    <row r="670" spans="1:4">
      <c r="A670" s="342" t="s">
        <v>1616</v>
      </c>
      <c r="B670" s="343" t="s">
        <v>1617</v>
      </c>
      <c r="C670" s="301"/>
      <c r="D670" s="301"/>
    </row>
    <row r="671" spans="1:4">
      <c r="A671" s="342" t="s">
        <v>1618</v>
      </c>
      <c r="B671" s="343" t="s">
        <v>1619</v>
      </c>
      <c r="C671" s="301"/>
      <c r="D671" s="301"/>
    </row>
    <row r="672" spans="1:4">
      <c r="A672" s="342" t="s">
        <v>1620</v>
      </c>
      <c r="B672" s="343" t="s">
        <v>1621</v>
      </c>
      <c r="C672" s="301"/>
      <c r="D672" s="301"/>
    </row>
    <row r="673" spans="1:4">
      <c r="A673" s="342" t="s">
        <v>1622</v>
      </c>
      <c r="B673" s="343" t="s">
        <v>1623</v>
      </c>
      <c r="C673" s="301"/>
      <c r="D673" s="301"/>
    </row>
    <row r="674" spans="1:4" ht="18.75">
      <c r="A674" s="341">
        <v>21</v>
      </c>
      <c r="B674" s="348" t="s">
        <v>1624</v>
      </c>
      <c r="C674" s="340"/>
      <c r="D674" s="340"/>
    </row>
    <row r="675" spans="1:4">
      <c r="A675" s="342" t="s">
        <v>1625</v>
      </c>
      <c r="B675" s="343" t="s">
        <v>1626</v>
      </c>
      <c r="C675" s="301"/>
      <c r="D675" s="301"/>
    </row>
    <row r="676" spans="1:4" ht="25.5">
      <c r="A676" s="342" t="s">
        <v>1627</v>
      </c>
      <c r="B676" s="343" t="s">
        <v>1628</v>
      </c>
      <c r="C676" s="301"/>
      <c r="D676" s="301"/>
    </row>
    <row r="677" spans="1:4" ht="25.5">
      <c r="A677" s="342" t="s">
        <v>1629</v>
      </c>
      <c r="B677" s="343" t="s">
        <v>1630</v>
      </c>
      <c r="C677" s="301"/>
      <c r="D677" s="301"/>
    </row>
    <row r="678" spans="1:4">
      <c r="A678" s="342" t="s">
        <v>1631</v>
      </c>
      <c r="B678" s="343" t="s">
        <v>1632</v>
      </c>
      <c r="C678" s="301"/>
      <c r="D678" s="301"/>
    </row>
    <row r="679" spans="1:4">
      <c r="A679" s="342" t="s">
        <v>1633</v>
      </c>
      <c r="B679" s="352" t="s">
        <v>1634</v>
      </c>
      <c r="C679" s="301"/>
      <c r="D679" s="301"/>
    </row>
    <row r="680" spans="1:4">
      <c r="A680" s="342" t="s">
        <v>1635</v>
      </c>
      <c r="B680" s="352" t="s">
        <v>1636</v>
      </c>
      <c r="C680" s="301"/>
      <c r="D680" s="301"/>
    </row>
    <row r="681" spans="1:4">
      <c r="A681" s="342" t="s">
        <v>1637</v>
      </c>
      <c r="B681" s="343" t="s">
        <v>1638</v>
      </c>
      <c r="C681" s="301"/>
      <c r="D681" s="301"/>
    </row>
    <row r="682" spans="1:4">
      <c r="A682" s="342" t="s">
        <v>1639</v>
      </c>
      <c r="B682" s="352" t="s">
        <v>1640</v>
      </c>
      <c r="C682" s="301"/>
      <c r="D682" s="301"/>
    </row>
    <row r="683" spans="1:4">
      <c r="A683" s="342" t="s">
        <v>1641</v>
      </c>
      <c r="B683" s="352" t="s">
        <v>1642</v>
      </c>
      <c r="C683" s="301"/>
      <c r="D683" s="301"/>
    </row>
    <row r="684" spans="1:4" ht="25.5">
      <c r="A684" s="342" t="s">
        <v>1643</v>
      </c>
      <c r="B684" s="352" t="s">
        <v>1644</v>
      </c>
      <c r="C684" s="301"/>
      <c r="D684" s="301"/>
    </row>
    <row r="685" spans="1:4">
      <c r="A685" s="342" t="s">
        <v>1645</v>
      </c>
      <c r="B685" s="344" t="s">
        <v>1646</v>
      </c>
      <c r="C685" s="301"/>
      <c r="D685" s="301"/>
    </row>
    <row r="686" spans="1:4">
      <c r="A686" s="342" t="s">
        <v>1647</v>
      </c>
      <c r="B686" s="343" t="s">
        <v>1648</v>
      </c>
      <c r="C686" s="301"/>
      <c r="D686" s="301"/>
    </row>
    <row r="687" spans="1:4">
      <c r="A687" s="342" t="s">
        <v>1649</v>
      </c>
      <c r="B687" s="343" t="s">
        <v>1650</v>
      </c>
      <c r="C687" s="301"/>
      <c r="D687" s="301"/>
    </row>
    <row r="688" spans="1:4">
      <c r="A688" s="342" t="s">
        <v>1651</v>
      </c>
      <c r="B688" s="352" t="s">
        <v>1652</v>
      </c>
      <c r="C688" s="301"/>
      <c r="D688" s="301"/>
    </row>
    <row r="689" spans="1:4">
      <c r="A689" s="342" t="s">
        <v>1653</v>
      </c>
      <c r="B689" s="352" t="s">
        <v>1654</v>
      </c>
      <c r="C689" s="301"/>
      <c r="D689" s="301"/>
    </row>
    <row r="690" spans="1:4">
      <c r="A690" s="342" t="s">
        <v>1655</v>
      </c>
      <c r="B690" s="343" t="s">
        <v>1656</v>
      </c>
      <c r="C690" s="301"/>
      <c r="D690" s="301"/>
    </row>
    <row r="691" spans="1:4">
      <c r="A691" s="342" t="s">
        <v>1657</v>
      </c>
      <c r="B691" s="343" t="s">
        <v>1658</v>
      </c>
      <c r="C691" s="301"/>
      <c r="D691" s="301"/>
    </row>
    <row r="692" spans="1:4" ht="25.5">
      <c r="A692" s="342" t="s">
        <v>1659</v>
      </c>
      <c r="B692" s="343" t="s">
        <v>1660</v>
      </c>
      <c r="C692" s="301"/>
      <c r="D692" s="301"/>
    </row>
    <row r="693" spans="1:4" ht="25.5">
      <c r="A693" s="342" t="s">
        <v>1661</v>
      </c>
      <c r="B693" s="343" t="s">
        <v>1662</v>
      </c>
      <c r="C693" s="301"/>
      <c r="D693" s="301"/>
    </row>
    <row r="694" spans="1:4">
      <c r="A694" s="342" t="s">
        <v>1663</v>
      </c>
      <c r="B694" s="343" t="s">
        <v>1664</v>
      </c>
      <c r="C694" s="301"/>
      <c r="D694" s="301"/>
    </row>
    <row r="695" spans="1:4">
      <c r="A695" s="342" t="s">
        <v>1665</v>
      </c>
      <c r="B695" s="343" t="s">
        <v>1666</v>
      </c>
      <c r="C695" s="301"/>
      <c r="D695" s="301"/>
    </row>
    <row r="696" spans="1:4">
      <c r="A696" s="342" t="s">
        <v>1667</v>
      </c>
      <c r="B696" s="343" t="s">
        <v>1668</v>
      </c>
      <c r="C696" s="301"/>
      <c r="D696" s="301"/>
    </row>
    <row r="697" spans="1:4">
      <c r="A697" s="342" t="s">
        <v>1669</v>
      </c>
      <c r="B697" s="343" t="s">
        <v>1670</v>
      </c>
      <c r="C697" s="301"/>
      <c r="D697" s="301"/>
    </row>
    <row r="698" spans="1:4">
      <c r="A698" s="342" t="s">
        <v>1671</v>
      </c>
      <c r="B698" s="343" t="s">
        <v>1672</v>
      </c>
      <c r="C698" s="301"/>
      <c r="D698" s="301"/>
    </row>
    <row r="699" spans="1:4">
      <c r="A699" s="342" t="s">
        <v>1673</v>
      </c>
      <c r="B699" s="343" t="s">
        <v>1674</v>
      </c>
      <c r="C699" s="301"/>
      <c r="D699" s="301"/>
    </row>
    <row r="700" spans="1:4">
      <c r="A700" s="342" t="s">
        <v>1675</v>
      </c>
      <c r="B700" s="343" t="s">
        <v>1676</v>
      </c>
      <c r="C700" s="301"/>
      <c r="D700" s="301"/>
    </row>
    <row r="701" spans="1:4">
      <c r="A701" s="342" t="s">
        <v>1677</v>
      </c>
      <c r="B701" s="343" t="s">
        <v>1678</v>
      </c>
      <c r="C701" s="301"/>
      <c r="D701" s="301"/>
    </row>
    <row r="702" spans="1:4">
      <c r="A702" s="342" t="s">
        <v>1679</v>
      </c>
      <c r="B702" s="343" t="s">
        <v>1680</v>
      </c>
      <c r="C702" s="301"/>
      <c r="D702" s="301"/>
    </row>
    <row r="703" spans="1:4">
      <c r="A703" s="342" t="s">
        <v>1681</v>
      </c>
      <c r="B703" s="343" t="s">
        <v>1682</v>
      </c>
      <c r="C703" s="301"/>
      <c r="D703" s="301"/>
    </row>
    <row r="704" spans="1:4" ht="18.75">
      <c r="A704" s="341">
        <v>22</v>
      </c>
      <c r="B704" s="348" t="s">
        <v>1683</v>
      </c>
      <c r="C704" s="340"/>
      <c r="D704" s="340"/>
    </row>
    <row r="705" spans="1:4">
      <c r="A705" s="342" t="s">
        <v>1684</v>
      </c>
      <c r="B705" s="343" t="s">
        <v>1685</v>
      </c>
      <c r="C705" s="301"/>
      <c r="D705" s="301"/>
    </row>
    <row r="706" spans="1:4">
      <c r="A706" s="342" t="s">
        <v>1686</v>
      </c>
      <c r="B706" s="343" t="s">
        <v>1687</v>
      </c>
      <c r="C706" s="301"/>
      <c r="D706" s="301"/>
    </row>
    <row r="707" spans="1:4">
      <c r="A707" s="342" t="s">
        <v>1688</v>
      </c>
      <c r="B707" s="343" t="s">
        <v>1689</v>
      </c>
      <c r="C707" s="301"/>
      <c r="D707" s="301"/>
    </row>
    <row r="708" spans="1:4">
      <c r="A708" s="342" t="s">
        <v>1690</v>
      </c>
      <c r="B708" s="343" t="s">
        <v>1691</v>
      </c>
      <c r="C708" s="301"/>
      <c r="D708" s="301"/>
    </row>
    <row r="709" spans="1:4">
      <c r="A709" s="342" t="s">
        <v>1692</v>
      </c>
      <c r="B709" s="343" t="s">
        <v>1693</v>
      </c>
      <c r="C709" s="301"/>
      <c r="D709" s="301"/>
    </row>
    <row r="710" spans="1:4">
      <c r="A710" s="342" t="s">
        <v>1694</v>
      </c>
      <c r="B710" s="343" t="s">
        <v>1695</v>
      </c>
      <c r="C710" s="301"/>
      <c r="D710" s="301"/>
    </row>
    <row r="711" spans="1:4">
      <c r="A711" s="342" t="s">
        <v>1696</v>
      </c>
      <c r="B711" s="343" t="s">
        <v>1697</v>
      </c>
      <c r="C711" s="301"/>
      <c r="D711" s="301"/>
    </row>
    <row r="712" spans="1:4">
      <c r="A712" s="342" t="s">
        <v>1698</v>
      </c>
      <c r="B712" s="343" t="s">
        <v>1699</v>
      </c>
      <c r="C712" s="301"/>
      <c r="D712" s="301"/>
    </row>
    <row r="713" spans="1:4" ht="37.5">
      <c r="A713" s="341">
        <v>23</v>
      </c>
      <c r="B713" s="348" t="s">
        <v>1700</v>
      </c>
      <c r="C713" s="340"/>
      <c r="D713" s="340"/>
    </row>
    <row r="714" spans="1:4" ht="25.5">
      <c r="A714" s="342" t="s">
        <v>1701</v>
      </c>
      <c r="B714" s="343" t="s">
        <v>1702</v>
      </c>
      <c r="C714" s="301"/>
      <c r="D714" s="301"/>
    </row>
    <row r="715" spans="1:4" ht="25.5">
      <c r="A715" s="342" t="s">
        <v>1703</v>
      </c>
      <c r="B715" s="343" t="s">
        <v>1704</v>
      </c>
      <c r="C715" s="301"/>
      <c r="D715" s="301"/>
    </row>
    <row r="716" spans="1:4">
      <c r="A716" s="342" t="s">
        <v>1705</v>
      </c>
      <c r="B716" s="343" t="s">
        <v>1706</v>
      </c>
      <c r="C716" s="301"/>
      <c r="D716" s="301"/>
    </row>
    <row r="717" spans="1:4">
      <c r="A717" s="342" t="s">
        <v>1707</v>
      </c>
      <c r="B717" s="343" t="s">
        <v>1708</v>
      </c>
      <c r="C717" s="301"/>
      <c r="D717" s="301"/>
    </row>
    <row r="718" spans="1:4">
      <c r="A718" s="342" t="s">
        <v>1709</v>
      </c>
      <c r="B718" s="343" t="s">
        <v>1710</v>
      </c>
      <c r="C718" s="301"/>
      <c r="D718" s="301"/>
    </row>
    <row r="719" spans="1:4">
      <c r="A719" s="342" t="s">
        <v>1711</v>
      </c>
      <c r="B719" s="344" t="s">
        <v>1712</v>
      </c>
      <c r="C719" s="301"/>
      <c r="D719" s="301"/>
    </row>
    <row r="720" spans="1:4">
      <c r="A720" s="342" t="s">
        <v>1713</v>
      </c>
      <c r="B720" s="344" t="s">
        <v>1714</v>
      </c>
      <c r="C720" s="301"/>
      <c r="D720" s="301"/>
    </row>
    <row r="721" spans="1:4">
      <c r="A721" s="342" t="s">
        <v>1715</v>
      </c>
      <c r="B721" s="344" t="s">
        <v>1716</v>
      </c>
      <c r="C721" s="301"/>
      <c r="D721" s="301"/>
    </row>
    <row r="722" spans="1:4">
      <c r="A722" s="342" t="s">
        <v>1717</v>
      </c>
      <c r="B722" s="343" t="s">
        <v>1718</v>
      </c>
      <c r="C722" s="301"/>
      <c r="D722" s="301"/>
    </row>
    <row r="723" spans="1:4">
      <c r="A723" s="342" t="s">
        <v>1719</v>
      </c>
      <c r="B723" s="343" t="s">
        <v>1720</v>
      </c>
      <c r="C723" s="301"/>
      <c r="D723" s="301"/>
    </row>
    <row r="724" spans="1:4">
      <c r="A724" s="342" t="s">
        <v>1721</v>
      </c>
      <c r="B724" s="343" t="s">
        <v>1722</v>
      </c>
      <c r="C724" s="301"/>
      <c r="D724" s="301"/>
    </row>
    <row r="725" spans="1:4">
      <c r="A725" s="342" t="s">
        <v>1723</v>
      </c>
      <c r="B725" s="343" t="s">
        <v>1724</v>
      </c>
      <c r="C725" s="301"/>
      <c r="D725" s="301"/>
    </row>
    <row r="726" spans="1:4">
      <c r="A726" s="342" t="s">
        <v>1725</v>
      </c>
      <c r="B726" s="343" t="s">
        <v>1726</v>
      </c>
      <c r="C726" s="301"/>
      <c r="D726" s="301"/>
    </row>
    <row r="727" spans="1:4" ht="23.25">
      <c r="A727" s="356"/>
      <c r="B727" s="357" t="s">
        <v>1727</v>
      </c>
      <c r="C727" s="357"/>
      <c r="D727" s="340"/>
    </row>
    <row r="728" spans="1:4">
      <c r="A728" s="342" t="s">
        <v>1728</v>
      </c>
      <c r="B728" s="358" t="s">
        <v>1729</v>
      </c>
      <c r="C728" s="301"/>
      <c r="D728" s="301"/>
    </row>
    <row r="729" spans="1:4" ht="25.5">
      <c r="A729" s="359" t="s">
        <v>1730</v>
      </c>
      <c r="B729" s="358" t="s">
        <v>1731</v>
      </c>
      <c r="C729" s="301"/>
      <c r="D729" s="301"/>
    </row>
    <row r="730" spans="1:4">
      <c r="A730" s="359" t="s">
        <v>1732</v>
      </c>
      <c r="B730" s="358" t="s">
        <v>1733</v>
      </c>
      <c r="C730" s="301"/>
      <c r="D730" s="301"/>
    </row>
    <row r="731" spans="1:4" ht="23.25">
      <c r="A731" s="360"/>
      <c r="B731" s="357" t="s">
        <v>1734</v>
      </c>
      <c r="C731" s="357"/>
      <c r="D731" s="340"/>
    </row>
    <row r="732" spans="1:4">
      <c r="A732" s="359" t="s">
        <v>1735</v>
      </c>
      <c r="B732" s="358" t="s">
        <v>1736</v>
      </c>
      <c r="C732" s="301"/>
      <c r="D732" s="301"/>
    </row>
    <row r="733" spans="1:4">
      <c r="A733" s="359" t="s">
        <v>1737</v>
      </c>
      <c r="B733" s="358" t="s">
        <v>1738</v>
      </c>
      <c r="C733" s="301"/>
      <c r="D733" s="301"/>
    </row>
    <row r="734" spans="1:4">
      <c r="A734" s="359" t="s">
        <v>1739</v>
      </c>
      <c r="B734" s="358" t="s">
        <v>1740</v>
      </c>
      <c r="C734" s="301"/>
      <c r="D734" s="301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Normal="100" zoomScaleSheetLayoutView="100" workbookViewId="0">
      <selection activeCell="B9" sqref="B9:B64"/>
    </sheetView>
  </sheetViews>
  <sheetFormatPr defaultRowHeight="12.75"/>
  <cols>
    <col min="1" max="1" width="12.7109375" customWidth="1"/>
    <col min="2" max="2" width="39.85546875" customWidth="1"/>
    <col min="3" max="8" width="8.7109375" customWidth="1"/>
  </cols>
  <sheetData>
    <row r="1" spans="1:8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  <c r="H1" s="101"/>
    </row>
    <row r="2" spans="1:8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  <c r="H2" s="101"/>
    </row>
    <row r="3" spans="1:8">
      <c r="A3" s="221"/>
      <c r="B3" s="222"/>
      <c r="C3" s="405" t="str">
        <f>Kadar.ode.!C3</f>
        <v>01.01.2023.</v>
      </c>
      <c r="D3" s="217"/>
      <c r="E3" s="217"/>
      <c r="F3" s="217"/>
      <c r="G3" s="219"/>
      <c r="H3" s="101"/>
    </row>
    <row r="4" spans="1:8" ht="14.25">
      <c r="A4" s="221"/>
      <c r="B4" s="222" t="s">
        <v>1807</v>
      </c>
      <c r="C4" s="214" t="s">
        <v>1766</v>
      </c>
      <c r="D4" s="218"/>
      <c r="E4" s="218"/>
      <c r="F4" s="218"/>
      <c r="G4" s="220"/>
      <c r="H4" s="101"/>
    </row>
    <row r="5" spans="1:8" ht="14.25">
      <c r="A5" s="221"/>
      <c r="B5" s="222" t="s">
        <v>210</v>
      </c>
      <c r="C5" s="214"/>
      <c r="D5" s="218"/>
      <c r="E5" s="218"/>
      <c r="F5" s="218"/>
      <c r="G5" s="220"/>
      <c r="H5" s="101"/>
    </row>
    <row r="6" spans="1:8" ht="15.75">
      <c r="A6" s="177"/>
      <c r="B6" s="177"/>
      <c r="C6" s="177"/>
      <c r="D6" s="177"/>
      <c r="E6" s="177"/>
      <c r="F6" s="177"/>
      <c r="G6" s="98"/>
      <c r="H6" s="98"/>
    </row>
    <row r="7" spans="1:8">
      <c r="A7" s="663" t="s">
        <v>120</v>
      </c>
      <c r="B7" s="663" t="s">
        <v>212</v>
      </c>
      <c r="C7" s="657" t="s">
        <v>1765</v>
      </c>
      <c r="D7" s="657"/>
      <c r="E7" s="657" t="s">
        <v>1764</v>
      </c>
      <c r="F7" s="657"/>
      <c r="G7" s="657" t="s">
        <v>88</v>
      </c>
      <c r="H7" s="657"/>
    </row>
    <row r="8" spans="1:8" ht="23.25" thickBot="1">
      <c r="A8" s="664"/>
      <c r="B8" s="664"/>
      <c r="C8" s="269" t="s">
        <v>2043</v>
      </c>
      <c r="D8" s="269" t="s">
        <v>2044</v>
      </c>
      <c r="E8" s="269" t="s">
        <v>2043</v>
      </c>
      <c r="F8" s="269" t="s">
        <v>2044</v>
      </c>
      <c r="G8" s="269" t="s">
        <v>2043</v>
      </c>
      <c r="H8" s="269" t="s">
        <v>2044</v>
      </c>
    </row>
    <row r="9" spans="1:8" ht="16.5" thickTop="1">
      <c r="A9" s="512">
        <v>600011</v>
      </c>
      <c r="B9" s="513" t="s">
        <v>1878</v>
      </c>
      <c r="C9" s="596">
        <v>1441</v>
      </c>
      <c r="D9" s="596">
        <v>1440</v>
      </c>
      <c r="E9" s="596">
        <v>509</v>
      </c>
      <c r="F9" s="596">
        <v>530</v>
      </c>
      <c r="G9" s="486">
        <f t="shared" ref="G9" si="0">SUM(C9+E9)</f>
        <v>1950</v>
      </c>
      <c r="H9" s="486">
        <f t="shared" ref="H9" si="1">SUM(D9+F9)</f>
        <v>1970</v>
      </c>
    </row>
    <row r="10" spans="1:8" ht="15.75">
      <c r="A10" s="514">
        <v>600012</v>
      </c>
      <c r="B10" s="500" t="s">
        <v>1879</v>
      </c>
      <c r="C10" s="597">
        <v>13136</v>
      </c>
      <c r="D10" s="597">
        <v>13135</v>
      </c>
      <c r="E10" s="597">
        <v>7495</v>
      </c>
      <c r="F10" s="597">
        <v>8000</v>
      </c>
      <c r="G10" s="486">
        <f t="shared" ref="G10:G35" si="2">SUM(C10+E10)</f>
        <v>20631</v>
      </c>
      <c r="H10" s="486">
        <f t="shared" ref="H10:H35" si="3">SUM(D10+F10)</f>
        <v>21135</v>
      </c>
    </row>
    <row r="11" spans="1:8" ht="15.75">
      <c r="A11" s="514">
        <v>600015</v>
      </c>
      <c r="B11" s="500" t="s">
        <v>1881</v>
      </c>
      <c r="C11" s="597">
        <v>2925</v>
      </c>
      <c r="D11" s="597">
        <v>2925</v>
      </c>
      <c r="E11" s="597">
        <v>247</v>
      </c>
      <c r="F11" s="597">
        <v>250</v>
      </c>
      <c r="G11" s="486">
        <f t="shared" si="2"/>
        <v>3172</v>
      </c>
      <c r="H11" s="486">
        <f t="shared" si="3"/>
        <v>3175</v>
      </c>
    </row>
    <row r="12" spans="1:8" ht="15.75">
      <c r="A12" s="514">
        <v>600016</v>
      </c>
      <c r="B12" s="500" t="s">
        <v>1882</v>
      </c>
      <c r="C12" s="597">
        <v>12762</v>
      </c>
      <c r="D12" s="597">
        <v>12760</v>
      </c>
      <c r="E12" s="597">
        <v>1134</v>
      </c>
      <c r="F12" s="597">
        <v>1300</v>
      </c>
      <c r="G12" s="486">
        <f t="shared" si="2"/>
        <v>13896</v>
      </c>
      <c r="H12" s="486">
        <f t="shared" si="3"/>
        <v>14060</v>
      </c>
    </row>
    <row r="13" spans="1:8" ht="15.75">
      <c r="A13" s="514">
        <v>600018</v>
      </c>
      <c r="B13" s="500" t="s">
        <v>1883</v>
      </c>
      <c r="C13" s="597">
        <v>103</v>
      </c>
      <c r="D13" s="597">
        <v>100</v>
      </c>
      <c r="E13" s="597">
        <v>10</v>
      </c>
      <c r="F13" s="597"/>
      <c r="G13" s="486">
        <f t="shared" si="2"/>
        <v>113</v>
      </c>
      <c r="H13" s="486">
        <f t="shared" si="3"/>
        <v>100</v>
      </c>
    </row>
    <row r="14" spans="1:8" ht="15.75">
      <c r="A14" s="514">
        <v>600021</v>
      </c>
      <c r="B14" s="500" t="s">
        <v>1888</v>
      </c>
      <c r="C14" s="597">
        <v>435</v>
      </c>
      <c r="D14" s="597">
        <v>435</v>
      </c>
      <c r="E14" s="597">
        <v>10</v>
      </c>
      <c r="F14" s="597">
        <v>10</v>
      </c>
      <c r="G14" s="486">
        <f t="shared" si="2"/>
        <v>445</v>
      </c>
      <c r="H14" s="486">
        <f t="shared" si="3"/>
        <v>445</v>
      </c>
    </row>
    <row r="15" spans="1:8" ht="15.75">
      <c r="A15" s="514">
        <v>600022</v>
      </c>
      <c r="B15" s="500" t="s">
        <v>1889</v>
      </c>
      <c r="C15" s="597">
        <v>2588</v>
      </c>
      <c r="D15" s="597">
        <v>2590</v>
      </c>
      <c r="E15" s="597">
        <v>28</v>
      </c>
      <c r="F15" s="597">
        <v>30</v>
      </c>
      <c r="G15" s="486">
        <f t="shared" si="2"/>
        <v>2616</v>
      </c>
      <c r="H15" s="486">
        <f t="shared" si="3"/>
        <v>2620</v>
      </c>
    </row>
    <row r="16" spans="1:8" ht="15.75">
      <c r="A16" s="514">
        <v>600023</v>
      </c>
      <c r="B16" s="500" t="s">
        <v>1890</v>
      </c>
      <c r="C16" s="597">
        <v>9954</v>
      </c>
      <c r="D16" s="597">
        <v>9955</v>
      </c>
      <c r="E16" s="597">
        <v>10259</v>
      </c>
      <c r="F16" s="597">
        <v>11000</v>
      </c>
      <c r="G16" s="486">
        <f t="shared" si="2"/>
        <v>20213</v>
      </c>
      <c r="H16" s="486">
        <f t="shared" si="3"/>
        <v>20955</v>
      </c>
    </row>
    <row r="17" spans="1:8" ht="15.75">
      <c r="A17" s="510">
        <v>600024</v>
      </c>
      <c r="B17" s="595" t="s">
        <v>1891</v>
      </c>
      <c r="C17" s="597">
        <v>30</v>
      </c>
      <c r="D17" s="597">
        <v>30</v>
      </c>
      <c r="E17" s="597"/>
      <c r="F17" s="597">
        <v>10</v>
      </c>
      <c r="G17" s="486">
        <f t="shared" si="2"/>
        <v>30</v>
      </c>
      <c r="H17" s="486">
        <f t="shared" si="3"/>
        <v>40</v>
      </c>
    </row>
    <row r="18" spans="1:8" ht="15.75">
      <c r="A18" s="512">
        <v>600030</v>
      </c>
      <c r="B18" s="513" t="s">
        <v>1893</v>
      </c>
      <c r="C18" s="597">
        <v>6</v>
      </c>
      <c r="D18" s="597">
        <v>10</v>
      </c>
      <c r="E18" s="597"/>
      <c r="F18" s="597">
        <v>10</v>
      </c>
      <c r="G18" s="486">
        <f t="shared" si="2"/>
        <v>6</v>
      </c>
      <c r="H18" s="486">
        <f t="shared" si="3"/>
        <v>20</v>
      </c>
    </row>
    <row r="19" spans="1:8" ht="15.75">
      <c r="A19" s="514">
        <v>600051</v>
      </c>
      <c r="B19" s="500" t="s">
        <v>1895</v>
      </c>
      <c r="C19" s="597">
        <v>2298</v>
      </c>
      <c r="D19" s="597">
        <v>2300</v>
      </c>
      <c r="E19" s="597">
        <v>310</v>
      </c>
      <c r="F19" s="597">
        <v>350</v>
      </c>
      <c r="G19" s="486">
        <f t="shared" si="2"/>
        <v>2608</v>
      </c>
      <c r="H19" s="486">
        <f t="shared" si="3"/>
        <v>2650</v>
      </c>
    </row>
    <row r="20" spans="1:8" ht="15.75">
      <c r="A20" s="514">
        <v>600053</v>
      </c>
      <c r="B20" s="500" t="s">
        <v>1896</v>
      </c>
      <c r="C20" s="597"/>
      <c r="D20" s="597"/>
      <c r="E20" s="597">
        <v>12</v>
      </c>
      <c r="F20" s="597">
        <v>15</v>
      </c>
      <c r="G20" s="486">
        <f t="shared" si="2"/>
        <v>12</v>
      </c>
      <c r="H20" s="486">
        <f t="shared" si="3"/>
        <v>15</v>
      </c>
    </row>
    <row r="21" spans="1:8" ht="15.75">
      <c r="A21" s="514">
        <v>600071</v>
      </c>
      <c r="B21" s="500" t="s">
        <v>1897</v>
      </c>
      <c r="C21" s="597">
        <v>4821</v>
      </c>
      <c r="D21" s="597">
        <v>4720</v>
      </c>
      <c r="E21" s="597">
        <v>1025</v>
      </c>
      <c r="F21" s="597">
        <v>1200</v>
      </c>
      <c r="G21" s="486">
        <f t="shared" si="2"/>
        <v>5846</v>
      </c>
      <c r="H21" s="486">
        <f t="shared" si="3"/>
        <v>5920</v>
      </c>
    </row>
    <row r="22" spans="1:8" ht="15.75">
      <c r="A22" s="517">
        <v>600103</v>
      </c>
      <c r="B22" s="518" t="s">
        <v>1902</v>
      </c>
      <c r="C22" s="597">
        <v>1443</v>
      </c>
      <c r="D22" s="597">
        <v>1440</v>
      </c>
      <c r="E22" s="597">
        <v>112</v>
      </c>
      <c r="F22" s="597">
        <v>120</v>
      </c>
      <c r="G22" s="486">
        <f t="shared" si="2"/>
        <v>1555</v>
      </c>
      <c r="H22" s="486">
        <f t="shared" si="3"/>
        <v>1560</v>
      </c>
    </row>
    <row r="23" spans="1:8" ht="15.75">
      <c r="A23" s="510">
        <v>600111</v>
      </c>
      <c r="B23" s="500" t="s">
        <v>1903</v>
      </c>
      <c r="C23" s="597">
        <v>82</v>
      </c>
      <c r="D23" s="597">
        <v>80</v>
      </c>
      <c r="E23" s="597">
        <v>67</v>
      </c>
      <c r="F23" s="597">
        <v>70</v>
      </c>
      <c r="G23" s="486">
        <f t="shared" si="2"/>
        <v>149</v>
      </c>
      <c r="H23" s="486">
        <f t="shared" si="3"/>
        <v>150</v>
      </c>
    </row>
    <row r="24" spans="1:8" ht="15.75">
      <c r="A24" s="512">
        <v>600112</v>
      </c>
      <c r="B24" s="513" t="s">
        <v>1911</v>
      </c>
      <c r="C24" s="597">
        <v>18396</v>
      </c>
      <c r="D24" s="597">
        <v>18395</v>
      </c>
      <c r="E24" s="597">
        <v>23239</v>
      </c>
      <c r="F24" s="597">
        <v>25000</v>
      </c>
      <c r="G24" s="486">
        <f t="shared" si="2"/>
        <v>41635</v>
      </c>
      <c r="H24" s="486">
        <f t="shared" si="3"/>
        <v>43395</v>
      </c>
    </row>
    <row r="25" spans="1:8" ht="15.75">
      <c r="A25" s="514">
        <v>600113</v>
      </c>
      <c r="B25" s="500" t="s">
        <v>1912</v>
      </c>
      <c r="C25" s="597">
        <v>24</v>
      </c>
      <c r="D25" s="597">
        <v>25</v>
      </c>
      <c r="E25" s="597">
        <v>35</v>
      </c>
      <c r="F25" s="597">
        <v>35</v>
      </c>
      <c r="G25" s="486">
        <f t="shared" si="2"/>
        <v>59</v>
      </c>
      <c r="H25" s="486">
        <f t="shared" si="3"/>
        <v>60</v>
      </c>
    </row>
    <row r="26" spans="1:8" ht="15.75">
      <c r="A26" s="514">
        <v>600114</v>
      </c>
      <c r="B26" s="500" t="s">
        <v>1913</v>
      </c>
      <c r="C26" s="597">
        <v>753</v>
      </c>
      <c r="D26" s="597">
        <v>755</v>
      </c>
      <c r="E26" s="597">
        <v>67</v>
      </c>
      <c r="F26" s="597">
        <v>80</v>
      </c>
      <c r="G26" s="486">
        <f t="shared" si="2"/>
        <v>820</v>
      </c>
      <c r="H26" s="486">
        <f t="shared" si="3"/>
        <v>835</v>
      </c>
    </row>
    <row r="27" spans="1:8" ht="31.5">
      <c r="A27" s="514">
        <v>600115</v>
      </c>
      <c r="B27" s="500" t="s">
        <v>1914</v>
      </c>
      <c r="C27" s="597">
        <v>5079</v>
      </c>
      <c r="D27" s="597">
        <v>5080</v>
      </c>
      <c r="E27" s="597">
        <v>195</v>
      </c>
      <c r="F27" s="597">
        <v>250</v>
      </c>
      <c r="G27" s="486">
        <f t="shared" si="2"/>
        <v>5274</v>
      </c>
      <c r="H27" s="486">
        <f t="shared" si="3"/>
        <v>5330</v>
      </c>
    </row>
    <row r="28" spans="1:8" ht="15.75">
      <c r="A28" s="517">
        <v>600116</v>
      </c>
      <c r="B28" s="518" t="s">
        <v>1915</v>
      </c>
      <c r="C28" s="597">
        <v>226</v>
      </c>
      <c r="D28" s="597">
        <v>225</v>
      </c>
      <c r="E28" s="597">
        <v>94</v>
      </c>
      <c r="F28" s="597">
        <v>100</v>
      </c>
      <c r="G28" s="486">
        <f t="shared" si="2"/>
        <v>320</v>
      </c>
      <c r="H28" s="486">
        <f t="shared" si="3"/>
        <v>325</v>
      </c>
    </row>
    <row r="29" spans="1:8" ht="15.75">
      <c r="A29" s="522">
        <v>600117</v>
      </c>
      <c r="B29" s="523" t="s">
        <v>1916</v>
      </c>
      <c r="C29" s="597"/>
      <c r="D29" s="597">
        <v>20</v>
      </c>
      <c r="E29" s="597"/>
      <c r="F29" s="597">
        <v>20</v>
      </c>
      <c r="G29" s="486">
        <f t="shared" si="2"/>
        <v>0</v>
      </c>
      <c r="H29" s="486">
        <f t="shared" si="3"/>
        <v>40</v>
      </c>
    </row>
    <row r="30" spans="1:8" ht="15.75">
      <c r="A30" s="514">
        <v>600120</v>
      </c>
      <c r="B30" s="500" t="s">
        <v>1920</v>
      </c>
      <c r="C30" s="597">
        <v>17784</v>
      </c>
      <c r="D30" s="597">
        <v>17785</v>
      </c>
      <c r="E30" s="597">
        <v>14300</v>
      </c>
      <c r="F30" s="597">
        <v>18000</v>
      </c>
      <c r="G30" s="486">
        <f t="shared" si="2"/>
        <v>32084</v>
      </c>
      <c r="H30" s="486">
        <f t="shared" si="3"/>
        <v>35785</v>
      </c>
    </row>
    <row r="31" spans="1:8" ht="15.75">
      <c r="A31" s="514">
        <v>600122</v>
      </c>
      <c r="B31" s="500" t="s">
        <v>1923</v>
      </c>
      <c r="C31" s="597">
        <v>9624</v>
      </c>
      <c r="D31" s="597">
        <v>9625</v>
      </c>
      <c r="E31" s="597">
        <v>9035</v>
      </c>
      <c r="F31" s="597">
        <v>15000</v>
      </c>
      <c r="G31" s="486">
        <f t="shared" si="2"/>
        <v>18659</v>
      </c>
      <c r="H31" s="486">
        <f t="shared" si="3"/>
        <v>24625</v>
      </c>
    </row>
    <row r="32" spans="1:8" ht="47.25">
      <c r="A32" s="514">
        <v>600123</v>
      </c>
      <c r="B32" s="500" t="s">
        <v>1924</v>
      </c>
      <c r="C32" s="597">
        <v>4116</v>
      </c>
      <c r="D32" s="597">
        <v>4115</v>
      </c>
      <c r="E32" s="597">
        <v>49</v>
      </c>
      <c r="F32" s="597">
        <v>50</v>
      </c>
      <c r="G32" s="486">
        <f t="shared" si="2"/>
        <v>4165</v>
      </c>
      <c r="H32" s="486">
        <f t="shared" si="3"/>
        <v>4165</v>
      </c>
    </row>
    <row r="33" spans="1:8" ht="15.75">
      <c r="A33" s="514">
        <v>600124</v>
      </c>
      <c r="B33" s="500" t="s">
        <v>1944</v>
      </c>
      <c r="C33" s="597">
        <v>1880</v>
      </c>
      <c r="D33" s="597">
        <v>1880</v>
      </c>
      <c r="E33" s="597">
        <v>16</v>
      </c>
      <c r="F33" s="597">
        <v>15</v>
      </c>
      <c r="G33" s="486">
        <f t="shared" si="2"/>
        <v>1896</v>
      </c>
      <c r="H33" s="486">
        <f t="shared" si="3"/>
        <v>1895</v>
      </c>
    </row>
    <row r="34" spans="1:8" ht="15.75">
      <c r="A34" s="517">
        <v>600169</v>
      </c>
      <c r="B34" s="518" t="s">
        <v>1925</v>
      </c>
      <c r="C34" s="597">
        <v>3508</v>
      </c>
      <c r="D34" s="597">
        <v>3510</v>
      </c>
      <c r="E34" s="597">
        <v>975</v>
      </c>
      <c r="F34" s="597">
        <v>980</v>
      </c>
      <c r="G34" s="486">
        <f t="shared" si="2"/>
        <v>4483</v>
      </c>
      <c r="H34" s="486">
        <f t="shared" si="3"/>
        <v>4490</v>
      </c>
    </row>
    <row r="35" spans="1:8" ht="31.5">
      <c r="A35" s="510">
        <v>600170</v>
      </c>
      <c r="B35" s="500" t="s">
        <v>1926</v>
      </c>
      <c r="C35" s="597">
        <v>10</v>
      </c>
      <c r="D35" s="597"/>
      <c r="E35" s="597"/>
      <c r="F35" s="597">
        <v>10</v>
      </c>
      <c r="G35" s="486">
        <f t="shared" si="2"/>
        <v>10</v>
      </c>
      <c r="H35" s="486">
        <f t="shared" si="3"/>
        <v>10</v>
      </c>
    </row>
    <row r="36" spans="1:8" ht="31.5">
      <c r="A36" s="524">
        <v>600173</v>
      </c>
      <c r="B36" s="525" t="s">
        <v>1927</v>
      </c>
      <c r="C36" s="486">
        <v>504</v>
      </c>
      <c r="D36" s="486">
        <v>505</v>
      </c>
      <c r="E36" s="486"/>
      <c r="F36" s="511"/>
      <c r="G36" s="486">
        <f t="shared" ref="G36:H44" si="4">SUM(C36+E36)</f>
        <v>504</v>
      </c>
      <c r="H36" s="486">
        <f t="shared" si="4"/>
        <v>505</v>
      </c>
    </row>
    <row r="37" spans="1:8" ht="31.5">
      <c r="A37" s="510">
        <v>600174</v>
      </c>
      <c r="B37" s="500" t="s">
        <v>1928</v>
      </c>
      <c r="C37" s="486"/>
      <c r="D37" s="486"/>
      <c r="E37" s="486"/>
      <c r="F37" s="511"/>
      <c r="G37" s="486">
        <f t="shared" si="4"/>
        <v>0</v>
      </c>
      <c r="H37" s="509">
        <f t="shared" si="4"/>
        <v>0</v>
      </c>
    </row>
    <row r="38" spans="1:8" ht="15.75">
      <c r="A38" s="514">
        <v>600203</v>
      </c>
      <c r="B38" s="500" t="s">
        <v>1932</v>
      </c>
      <c r="C38" s="307"/>
      <c r="D38" s="307"/>
      <c r="E38" s="307">
        <v>20</v>
      </c>
      <c r="F38" s="515">
        <v>25</v>
      </c>
      <c r="G38" s="307">
        <f t="shared" si="4"/>
        <v>20</v>
      </c>
      <c r="H38" s="509">
        <f t="shared" si="4"/>
        <v>25</v>
      </c>
    </row>
    <row r="39" spans="1:8" ht="15.75">
      <c r="A39" s="514">
        <v>600252</v>
      </c>
      <c r="B39" s="500" t="s">
        <v>1933</v>
      </c>
      <c r="C39" s="307"/>
      <c r="D39" s="307"/>
      <c r="E39" s="307">
        <v>32</v>
      </c>
      <c r="F39" s="515">
        <v>35</v>
      </c>
      <c r="G39" s="307">
        <f t="shared" si="4"/>
        <v>32</v>
      </c>
      <c r="H39" s="509">
        <f t="shared" si="4"/>
        <v>35</v>
      </c>
    </row>
    <row r="40" spans="1:8" ht="15.75">
      <c r="A40" s="514">
        <v>600307</v>
      </c>
      <c r="B40" s="500" t="s">
        <v>1934</v>
      </c>
      <c r="C40" s="307">
        <v>162</v>
      </c>
      <c r="D40" s="307">
        <v>160</v>
      </c>
      <c r="E40" s="307">
        <v>197</v>
      </c>
      <c r="F40" s="515">
        <v>250</v>
      </c>
      <c r="G40" s="307">
        <f t="shared" si="4"/>
        <v>359</v>
      </c>
      <c r="H40" s="509">
        <f t="shared" si="4"/>
        <v>410</v>
      </c>
    </row>
    <row r="41" spans="1:8" ht="15.75">
      <c r="A41" s="514">
        <v>600308</v>
      </c>
      <c r="B41" s="500" t="s">
        <v>1935</v>
      </c>
      <c r="C41" s="307"/>
      <c r="D41" s="307"/>
      <c r="E41" s="307">
        <v>49</v>
      </c>
      <c r="F41" s="515">
        <v>50</v>
      </c>
      <c r="G41" s="307">
        <f t="shared" si="4"/>
        <v>49</v>
      </c>
      <c r="H41" s="509">
        <f t="shared" si="4"/>
        <v>50</v>
      </c>
    </row>
    <row r="42" spans="1:8" ht="15.75">
      <c r="A42" s="514">
        <v>600309</v>
      </c>
      <c r="B42" s="500" t="s">
        <v>1936</v>
      </c>
      <c r="C42" s="307"/>
      <c r="D42" s="307"/>
      <c r="E42" s="307">
        <v>49</v>
      </c>
      <c r="F42" s="515">
        <v>50</v>
      </c>
      <c r="G42" s="307">
        <f t="shared" si="4"/>
        <v>49</v>
      </c>
      <c r="H42" s="509">
        <f t="shared" si="4"/>
        <v>50</v>
      </c>
    </row>
    <row r="43" spans="1:8" ht="15.75">
      <c r="A43" s="514">
        <v>600310</v>
      </c>
      <c r="B43" s="500" t="s">
        <v>1937</v>
      </c>
      <c r="C43" s="307"/>
      <c r="D43" s="307"/>
      <c r="E43" s="307">
        <v>49</v>
      </c>
      <c r="F43" s="515">
        <v>50</v>
      </c>
      <c r="G43" s="307">
        <f t="shared" si="4"/>
        <v>49</v>
      </c>
      <c r="H43" s="509">
        <f t="shared" si="4"/>
        <v>50</v>
      </c>
    </row>
    <row r="44" spans="1:8" ht="15.75">
      <c r="A44" s="517">
        <v>600312</v>
      </c>
      <c r="B44" s="518" t="s">
        <v>1945</v>
      </c>
      <c r="C44" s="307">
        <v>266</v>
      </c>
      <c r="D44" s="307">
        <v>265</v>
      </c>
      <c r="E44" s="307">
        <v>49</v>
      </c>
      <c r="F44" s="515">
        <v>50</v>
      </c>
      <c r="G44" s="307">
        <f t="shared" si="4"/>
        <v>315</v>
      </c>
      <c r="H44" s="509">
        <f t="shared" si="4"/>
        <v>315</v>
      </c>
    </row>
    <row r="45" spans="1:8" ht="15.75">
      <c r="A45" s="514">
        <v>600331</v>
      </c>
      <c r="B45" s="500" t="s">
        <v>1894</v>
      </c>
      <c r="C45" s="307">
        <v>1999</v>
      </c>
      <c r="D45" s="307">
        <v>2000</v>
      </c>
      <c r="E45" s="307">
        <v>239</v>
      </c>
      <c r="F45" s="515">
        <v>300</v>
      </c>
      <c r="G45" s="307">
        <f t="shared" ref="G45:H49" si="5">SUM(C45+E45)</f>
        <v>2238</v>
      </c>
      <c r="H45" s="509">
        <f t="shared" si="5"/>
        <v>2300</v>
      </c>
    </row>
    <row r="46" spans="1:8" ht="15.75">
      <c r="A46" s="514">
        <v>600348</v>
      </c>
      <c r="B46" s="500" t="s">
        <v>1880</v>
      </c>
      <c r="C46" s="307">
        <v>3988</v>
      </c>
      <c r="D46" s="307">
        <v>3990</v>
      </c>
      <c r="E46" s="516">
        <v>267</v>
      </c>
      <c r="F46" s="515">
        <v>280</v>
      </c>
      <c r="G46" s="307">
        <f t="shared" si="5"/>
        <v>4255</v>
      </c>
      <c r="H46" s="509">
        <f t="shared" si="5"/>
        <v>4270</v>
      </c>
    </row>
    <row r="47" spans="1:8" ht="31.5">
      <c r="A47" s="510">
        <v>600351</v>
      </c>
      <c r="B47" s="595" t="s">
        <v>1946</v>
      </c>
      <c r="C47" s="516"/>
      <c r="D47" s="516">
        <v>200</v>
      </c>
      <c r="E47" s="516"/>
      <c r="F47" s="519"/>
      <c r="G47" s="307">
        <f t="shared" ref="G47" si="6">SUM(C47+E47)</f>
        <v>0</v>
      </c>
      <c r="H47" s="509">
        <f t="shared" ref="H47" si="7">SUM(D47+F47)</f>
        <v>200</v>
      </c>
    </row>
    <row r="48" spans="1:8" ht="31.5">
      <c r="A48" s="514" t="s">
        <v>1884</v>
      </c>
      <c r="B48" s="500" t="s">
        <v>1885</v>
      </c>
      <c r="C48" s="516">
        <v>380</v>
      </c>
      <c r="D48" s="516">
        <v>380</v>
      </c>
      <c r="E48" s="307">
        <v>10</v>
      </c>
      <c r="F48" s="519">
        <v>10</v>
      </c>
      <c r="G48" s="307">
        <f t="shared" si="5"/>
        <v>390</v>
      </c>
      <c r="H48" s="307">
        <f t="shared" si="5"/>
        <v>390</v>
      </c>
    </row>
    <row r="49" spans="1:8" ht="63">
      <c r="A49" s="510" t="s">
        <v>1907</v>
      </c>
      <c r="B49" s="595" t="s">
        <v>1908</v>
      </c>
      <c r="C49" s="307">
        <v>388</v>
      </c>
      <c r="D49" s="307">
        <v>390</v>
      </c>
      <c r="E49" s="486">
        <v>9952</v>
      </c>
      <c r="F49" s="515">
        <v>11000</v>
      </c>
      <c r="G49" s="486">
        <f t="shared" si="5"/>
        <v>10340</v>
      </c>
      <c r="H49" s="509">
        <f t="shared" si="5"/>
        <v>11390</v>
      </c>
    </row>
    <row r="50" spans="1:8" ht="31.5">
      <c r="A50" s="514" t="s">
        <v>1938</v>
      </c>
      <c r="B50" s="500" t="s">
        <v>1939</v>
      </c>
      <c r="C50" s="486">
        <v>2880</v>
      </c>
      <c r="D50" s="486">
        <v>2880</v>
      </c>
      <c r="E50" s="307">
        <v>189</v>
      </c>
      <c r="F50" s="511">
        <v>250</v>
      </c>
      <c r="G50" s="486">
        <f t="shared" ref="G50:H64" si="8">SUM(C50+E50)</f>
        <v>3069</v>
      </c>
      <c r="H50" s="509">
        <f t="shared" si="8"/>
        <v>3130</v>
      </c>
    </row>
    <row r="51" spans="1:8" ht="31.5">
      <c r="A51" s="512" t="s">
        <v>2045</v>
      </c>
      <c r="B51" s="513" t="s">
        <v>1904</v>
      </c>
      <c r="C51" s="307">
        <v>11682</v>
      </c>
      <c r="D51" s="307">
        <v>11680</v>
      </c>
      <c r="E51" s="307">
        <v>732</v>
      </c>
      <c r="F51" s="515">
        <v>730</v>
      </c>
      <c r="G51" s="307">
        <f t="shared" si="8"/>
        <v>12414</v>
      </c>
      <c r="H51" s="509">
        <f t="shared" si="8"/>
        <v>12410</v>
      </c>
    </row>
    <row r="52" spans="1:8" ht="31.5">
      <c r="A52" s="514" t="s">
        <v>2046</v>
      </c>
      <c r="B52" s="500" t="s">
        <v>2047</v>
      </c>
      <c r="C52" s="307">
        <v>1796</v>
      </c>
      <c r="D52" s="307">
        <v>1795</v>
      </c>
      <c r="E52" s="307">
        <v>795</v>
      </c>
      <c r="F52" s="515">
        <v>800</v>
      </c>
      <c r="G52" s="307">
        <f t="shared" si="8"/>
        <v>2591</v>
      </c>
      <c r="H52" s="509">
        <f t="shared" si="8"/>
        <v>2595</v>
      </c>
    </row>
    <row r="53" spans="1:8" ht="15.75">
      <c r="A53" s="526" t="s">
        <v>2048</v>
      </c>
      <c r="B53" s="518" t="s">
        <v>1947</v>
      </c>
      <c r="C53" s="307">
        <v>1354</v>
      </c>
      <c r="D53" s="307">
        <v>1355</v>
      </c>
      <c r="E53" s="307">
        <v>105</v>
      </c>
      <c r="F53" s="515">
        <v>150</v>
      </c>
      <c r="G53" s="307">
        <f t="shared" si="8"/>
        <v>1459</v>
      </c>
      <c r="H53" s="509">
        <f t="shared" si="8"/>
        <v>1505</v>
      </c>
    </row>
    <row r="54" spans="1:8" ht="15.75">
      <c r="A54" s="514" t="s">
        <v>1905</v>
      </c>
      <c r="B54" s="500" t="s">
        <v>1906</v>
      </c>
      <c r="C54" s="307">
        <v>1443</v>
      </c>
      <c r="D54" s="307">
        <v>1445</v>
      </c>
      <c r="E54" s="307">
        <v>8166</v>
      </c>
      <c r="F54" s="515">
        <v>8200</v>
      </c>
      <c r="G54" s="307">
        <f t="shared" si="8"/>
        <v>9609</v>
      </c>
      <c r="H54" s="509">
        <f t="shared" si="8"/>
        <v>9645</v>
      </c>
    </row>
    <row r="55" spans="1:8" ht="47.25">
      <c r="A55" s="514" t="s">
        <v>1900</v>
      </c>
      <c r="B55" s="500" t="s">
        <v>1901</v>
      </c>
      <c r="C55" s="307">
        <v>4119</v>
      </c>
      <c r="D55" s="307">
        <v>4120</v>
      </c>
      <c r="E55" s="307">
        <v>97</v>
      </c>
      <c r="F55" s="515">
        <v>100</v>
      </c>
      <c r="G55" s="307">
        <f t="shared" si="8"/>
        <v>4216</v>
      </c>
      <c r="H55" s="509">
        <f t="shared" si="8"/>
        <v>4220</v>
      </c>
    </row>
    <row r="56" spans="1:8" ht="31.5">
      <c r="A56" s="514" t="s">
        <v>1917</v>
      </c>
      <c r="B56" s="500" t="s">
        <v>2049</v>
      </c>
      <c r="C56" s="307">
        <v>24</v>
      </c>
      <c r="D56" s="307">
        <v>25</v>
      </c>
      <c r="E56" s="307">
        <v>30</v>
      </c>
      <c r="F56" s="515">
        <v>40</v>
      </c>
      <c r="G56" s="307">
        <f t="shared" si="8"/>
        <v>54</v>
      </c>
      <c r="H56" s="509">
        <f t="shared" si="8"/>
        <v>65</v>
      </c>
    </row>
    <row r="57" spans="1:8" ht="47.25">
      <c r="A57" s="510" t="s">
        <v>1909</v>
      </c>
      <c r="B57" s="500" t="s">
        <v>1910</v>
      </c>
      <c r="C57" s="516"/>
      <c r="D57" s="516"/>
      <c r="E57" s="516">
        <v>928</v>
      </c>
      <c r="F57" s="519">
        <v>950</v>
      </c>
      <c r="G57" s="516">
        <f t="shared" ref="G57" si="9">SUM(C57+E57)</f>
        <v>928</v>
      </c>
      <c r="H57" s="520">
        <f t="shared" ref="H57" si="10">SUM(D57+F57)</f>
        <v>950</v>
      </c>
    </row>
    <row r="58" spans="1:8" ht="15.75">
      <c r="A58" s="514" t="s">
        <v>1886</v>
      </c>
      <c r="B58" s="500" t="s">
        <v>1887</v>
      </c>
      <c r="C58" s="516">
        <v>4922</v>
      </c>
      <c r="D58" s="516">
        <v>4920</v>
      </c>
      <c r="E58" s="516">
        <v>752</v>
      </c>
      <c r="F58" s="519">
        <v>750</v>
      </c>
      <c r="G58" s="516">
        <f t="shared" si="8"/>
        <v>5674</v>
      </c>
      <c r="H58" s="520">
        <f t="shared" si="8"/>
        <v>5670</v>
      </c>
    </row>
    <row r="59" spans="1:8" ht="31.5">
      <c r="A59" s="514" t="s">
        <v>1942</v>
      </c>
      <c r="B59" s="500" t="s">
        <v>1943</v>
      </c>
      <c r="C59" s="307"/>
      <c r="D59" s="307"/>
      <c r="E59" s="307">
        <v>48</v>
      </c>
      <c r="F59" s="515">
        <v>50</v>
      </c>
      <c r="G59" s="307">
        <f t="shared" si="8"/>
        <v>48</v>
      </c>
      <c r="H59" s="521">
        <f t="shared" si="8"/>
        <v>50</v>
      </c>
    </row>
    <row r="60" spans="1:8" ht="15.75">
      <c r="A60" s="514" t="s">
        <v>1940</v>
      </c>
      <c r="B60" s="500" t="s">
        <v>1941</v>
      </c>
      <c r="C60" s="486">
        <v>3342</v>
      </c>
      <c r="D60" s="486">
        <v>3340</v>
      </c>
      <c r="E60" s="486">
        <v>453</v>
      </c>
      <c r="F60" s="511">
        <v>800</v>
      </c>
      <c r="G60" s="486">
        <f t="shared" si="8"/>
        <v>3795</v>
      </c>
      <c r="H60" s="509">
        <f t="shared" si="8"/>
        <v>4140</v>
      </c>
    </row>
    <row r="61" spans="1:8" ht="47.25">
      <c r="A61" s="512" t="s">
        <v>1929</v>
      </c>
      <c r="B61" s="513" t="s">
        <v>1930</v>
      </c>
      <c r="C61" s="486"/>
      <c r="D61" s="486"/>
      <c r="E61" s="486">
        <v>575</v>
      </c>
      <c r="F61" s="511">
        <v>600</v>
      </c>
      <c r="G61" s="307">
        <f t="shared" ref="G61" si="11">SUM(C61+E61)</f>
        <v>575</v>
      </c>
      <c r="H61" s="509">
        <f t="shared" ref="H61" si="12">SUM(D61+F61)</f>
        <v>600</v>
      </c>
    </row>
    <row r="62" spans="1:8" ht="15.75">
      <c r="A62" s="514" t="s">
        <v>1898</v>
      </c>
      <c r="B62" s="500" t="s">
        <v>1899</v>
      </c>
      <c r="C62" s="307">
        <v>4791</v>
      </c>
      <c r="D62" s="307">
        <v>4790</v>
      </c>
      <c r="E62" s="307">
        <v>5727</v>
      </c>
      <c r="F62" s="515">
        <v>5750</v>
      </c>
      <c r="G62" s="307">
        <f t="shared" si="8"/>
        <v>10518</v>
      </c>
      <c r="H62" s="509">
        <f t="shared" si="8"/>
        <v>10540</v>
      </c>
    </row>
    <row r="63" spans="1:8" ht="31.5">
      <c r="A63" s="514" t="s">
        <v>1921</v>
      </c>
      <c r="B63" s="500" t="s">
        <v>1922</v>
      </c>
      <c r="C63" s="516">
        <v>22366</v>
      </c>
      <c r="D63" s="516">
        <v>22365</v>
      </c>
      <c r="E63" s="516">
        <v>10625</v>
      </c>
      <c r="F63" s="519">
        <v>15000</v>
      </c>
      <c r="G63" s="516">
        <f t="shared" si="8"/>
        <v>32991</v>
      </c>
      <c r="H63" s="520">
        <f t="shared" si="8"/>
        <v>37365</v>
      </c>
    </row>
    <row r="64" spans="1:8" ht="16.5" thickBot="1">
      <c r="A64" s="510" t="s">
        <v>2050</v>
      </c>
      <c r="B64" s="500" t="s">
        <v>1877</v>
      </c>
      <c r="C64" s="307"/>
      <c r="D64" s="307"/>
      <c r="E64" s="307">
        <v>26</v>
      </c>
      <c r="F64" s="515">
        <v>25</v>
      </c>
      <c r="G64" s="307">
        <f t="shared" si="8"/>
        <v>26</v>
      </c>
      <c r="H64" s="521">
        <f t="shared" si="8"/>
        <v>25</v>
      </c>
    </row>
    <row r="65" spans="1:8" ht="16.5" thickBot="1">
      <c r="A65" s="527" t="s">
        <v>2</v>
      </c>
      <c r="B65" s="528"/>
      <c r="C65" s="529">
        <f t="shared" ref="C65:H65" si="13">SUM(C9:C64)</f>
        <v>179830</v>
      </c>
      <c r="D65" s="615">
        <f t="shared" si="13"/>
        <v>179940</v>
      </c>
      <c r="E65" s="529">
        <f t="shared" si="13"/>
        <v>109384</v>
      </c>
      <c r="F65" s="616">
        <f t="shared" si="13"/>
        <v>128730</v>
      </c>
      <c r="G65" s="529">
        <f t="shared" si="13"/>
        <v>289214</v>
      </c>
      <c r="H65" s="530">
        <f t="shared" si="13"/>
        <v>308670</v>
      </c>
    </row>
    <row r="66" spans="1:8" ht="15.75">
      <c r="A66" s="512"/>
      <c r="B66" s="513"/>
      <c r="C66" s="486"/>
      <c r="D66" s="531"/>
      <c r="E66" s="486"/>
      <c r="F66" s="511"/>
      <c r="G66" s="486"/>
      <c r="H66" s="509"/>
    </row>
    <row r="67" spans="1:8" ht="15.75">
      <c r="A67" s="514"/>
      <c r="B67" s="500"/>
      <c r="C67" s="307"/>
      <c r="D67" s="494"/>
      <c r="E67" s="307"/>
      <c r="F67" s="515"/>
      <c r="G67" s="532"/>
      <c r="H67" s="509"/>
    </row>
    <row r="68" spans="1:8" ht="15.75">
      <c r="A68" s="514"/>
      <c r="B68" s="500"/>
      <c r="C68" s="307"/>
      <c r="D68" s="494"/>
      <c r="E68" s="307"/>
      <c r="F68" s="515"/>
      <c r="G68" s="307"/>
      <c r="H68" s="509"/>
    </row>
    <row r="69" spans="1:8" ht="15.75">
      <c r="A69" s="514">
        <v>10072</v>
      </c>
      <c r="B69" s="500" t="s">
        <v>1948</v>
      </c>
      <c r="C69" s="307"/>
      <c r="D69" s="494"/>
      <c r="E69" s="307">
        <v>4044</v>
      </c>
      <c r="F69" s="307">
        <v>4850</v>
      </c>
      <c r="G69" s="307">
        <f t="shared" ref="G69:H71" si="14">SUM(E69)</f>
        <v>4044</v>
      </c>
      <c r="H69" s="509">
        <f t="shared" si="14"/>
        <v>4850</v>
      </c>
    </row>
    <row r="70" spans="1:8" ht="15.75">
      <c r="A70" s="514">
        <v>320006</v>
      </c>
      <c r="B70" s="500" t="s">
        <v>1949</v>
      </c>
      <c r="C70" s="307"/>
      <c r="D70" s="494"/>
      <c r="E70" s="307">
        <v>32</v>
      </c>
      <c r="F70" s="307">
        <v>40</v>
      </c>
      <c r="G70" s="307">
        <f t="shared" si="14"/>
        <v>32</v>
      </c>
      <c r="H70" s="509">
        <f t="shared" si="14"/>
        <v>40</v>
      </c>
    </row>
    <row r="71" spans="1:8" ht="16.5" thickBot="1">
      <c r="A71" s="517"/>
      <c r="B71" s="518" t="s">
        <v>1950</v>
      </c>
      <c r="C71" s="516"/>
      <c r="D71" s="533"/>
      <c r="E71" s="516">
        <v>143221</v>
      </c>
      <c r="F71" s="516">
        <v>171865</v>
      </c>
      <c r="G71" s="516">
        <f t="shared" si="14"/>
        <v>143221</v>
      </c>
      <c r="H71" s="520">
        <f t="shared" si="14"/>
        <v>171865</v>
      </c>
    </row>
    <row r="72" spans="1:8" ht="16.5" thickBot="1">
      <c r="A72" s="527" t="s">
        <v>2</v>
      </c>
      <c r="B72" s="534"/>
      <c r="C72" s="535"/>
      <c r="D72" s="535"/>
      <c r="E72" s="535">
        <f>SUM(E69:E71)</f>
        <v>147297</v>
      </c>
      <c r="F72" s="598">
        <f>SUM(F69:F71)</f>
        <v>176755</v>
      </c>
      <c r="G72" s="529">
        <f>SUM(G69:G71)</f>
        <v>147297</v>
      </c>
      <c r="H72" s="530">
        <f>SUM(H69:H71)</f>
        <v>176755</v>
      </c>
    </row>
    <row r="73" spans="1:8" ht="15" thickBot="1">
      <c r="A73" s="536"/>
      <c r="B73" s="537"/>
      <c r="C73" s="538"/>
      <c r="D73" s="538"/>
      <c r="E73" s="539"/>
      <c r="F73" s="539"/>
      <c r="G73" s="539"/>
      <c r="H73" s="539"/>
    </row>
    <row r="74" spans="1:8" ht="16.5" thickTop="1">
      <c r="A74" s="540" t="s">
        <v>2</v>
      </c>
      <c r="B74" s="541"/>
      <c r="C74" s="599">
        <f>SUM(C65)</f>
        <v>179830</v>
      </c>
      <c r="D74" s="600">
        <f>SUM(D65)</f>
        <v>179940</v>
      </c>
      <c r="E74" s="601">
        <f>SUM(E65+E72)</f>
        <v>256681</v>
      </c>
      <c r="F74" s="602">
        <f>SUM(F65+F72)</f>
        <v>305485</v>
      </c>
      <c r="G74" s="542">
        <f>SUM(G65+G72)</f>
        <v>436511</v>
      </c>
      <c r="H74" s="543">
        <f>SUM(H65+H72)</f>
        <v>485425</v>
      </c>
    </row>
    <row r="75" spans="1:8" ht="14.25">
      <c r="A75" s="414"/>
      <c r="B75" s="401"/>
      <c r="C75" s="544"/>
      <c r="D75" s="545"/>
      <c r="E75" s="546"/>
      <c r="F75" s="547"/>
      <c r="G75" s="548"/>
      <c r="H75" s="547"/>
    </row>
    <row r="76" spans="1:8" ht="14.25">
      <c r="A76" s="122" t="s">
        <v>215</v>
      </c>
      <c r="B76" s="142"/>
      <c r="C76" s="603"/>
      <c r="D76" s="603"/>
      <c r="E76" s="604"/>
      <c r="F76" s="604"/>
      <c r="G76" s="386"/>
      <c r="H76" s="385"/>
    </row>
    <row r="77" spans="1:8">
      <c r="A77" s="127" t="s">
        <v>213</v>
      </c>
      <c r="B77" s="118"/>
      <c r="C77" s="139"/>
      <c r="D77" s="139"/>
      <c r="E77" s="140"/>
      <c r="F77" s="140"/>
      <c r="G77" s="384"/>
      <c r="H77" s="140"/>
    </row>
    <row r="78" spans="1:8">
      <c r="A78" s="678" t="s">
        <v>147</v>
      </c>
      <c r="B78" s="678"/>
      <c r="C78" s="678"/>
      <c r="D78" s="678"/>
      <c r="E78" s="678"/>
      <c r="F78" s="678"/>
      <c r="G78" s="678"/>
      <c r="H78" s="678"/>
    </row>
    <row r="79" spans="1:8">
      <c r="A79" s="678" t="s">
        <v>290</v>
      </c>
      <c r="B79" s="678"/>
      <c r="C79" s="678"/>
      <c r="D79" s="678"/>
      <c r="E79" s="678"/>
      <c r="F79" s="678"/>
      <c r="G79" s="678"/>
      <c r="H79" s="678"/>
    </row>
    <row r="80" spans="1:8">
      <c r="A80" s="669" t="s">
        <v>1951</v>
      </c>
      <c r="B80" s="669"/>
      <c r="C80" s="669"/>
      <c r="D80" s="669"/>
      <c r="E80" s="669"/>
      <c r="F80" s="669"/>
      <c r="G80" s="669"/>
      <c r="H80" s="669"/>
    </row>
    <row r="81" spans="1:8">
      <c r="A81" s="677" t="s">
        <v>1952</v>
      </c>
      <c r="B81" s="677"/>
      <c r="C81" s="677"/>
      <c r="D81" s="677"/>
      <c r="E81" s="677"/>
      <c r="F81" s="677"/>
      <c r="G81" s="677"/>
      <c r="H81" s="677"/>
    </row>
    <row r="82" spans="1:8">
      <c r="A82" s="677" t="s">
        <v>1953</v>
      </c>
      <c r="B82" s="677"/>
      <c r="C82" s="677"/>
      <c r="D82" s="677"/>
      <c r="E82" s="677"/>
      <c r="F82" s="677"/>
      <c r="G82" s="677"/>
      <c r="H82" s="677"/>
    </row>
    <row r="83" spans="1:8">
      <c r="A83" s="677" t="s">
        <v>1954</v>
      </c>
      <c r="B83" s="677"/>
      <c r="C83" s="677"/>
      <c r="D83" s="677"/>
      <c r="E83" s="677"/>
      <c r="F83" s="677"/>
      <c r="G83" s="677"/>
      <c r="H83" s="677"/>
    </row>
  </sheetData>
  <mergeCells count="11">
    <mergeCell ref="A78:H78"/>
    <mergeCell ref="A7:A8"/>
    <mergeCell ref="B7:B8"/>
    <mergeCell ref="C7:D7"/>
    <mergeCell ref="E7:F7"/>
    <mergeCell ref="G7:H7"/>
    <mergeCell ref="A80:H80"/>
    <mergeCell ref="A81:H81"/>
    <mergeCell ref="A82:H82"/>
    <mergeCell ref="A83:H83"/>
    <mergeCell ref="A79:H79"/>
  </mergeCells>
  <pageMargins left="0.23622047244094491" right="0.23622047244094491" top="0.35433070866141736" bottom="0.35433070866141736" header="0.31496062992125984" footer="0.31496062992125984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zoomScaleNormal="100" zoomScaleSheetLayoutView="100" workbookViewId="0">
      <selection activeCell="C7" sqref="C7:H7"/>
    </sheetView>
  </sheetViews>
  <sheetFormatPr defaultRowHeight="12.75"/>
  <cols>
    <col min="1" max="1" width="8.85546875" style="59" customWidth="1"/>
    <col min="2" max="2" width="44.5703125" style="59" customWidth="1"/>
    <col min="3" max="3" width="8.28515625" style="59" customWidth="1"/>
    <col min="4" max="4" width="6.5703125" style="59" customWidth="1"/>
    <col min="5" max="5" width="8.5703125" style="59" customWidth="1"/>
    <col min="6" max="6" width="6.5703125" style="59" bestFit="1" customWidth="1"/>
    <col min="7" max="10" width="8.42578125" style="59" customWidth="1"/>
    <col min="11" max="16384" width="9.140625" style="59"/>
  </cols>
  <sheetData>
    <row r="1" spans="1:10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10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10">
      <c r="A3" s="221"/>
      <c r="B3" s="222"/>
      <c r="C3" s="213"/>
      <c r="D3" s="217"/>
      <c r="E3" s="217"/>
      <c r="F3" s="217"/>
      <c r="G3" s="219"/>
      <c r="J3" s="159"/>
    </row>
    <row r="4" spans="1:10" s="148" customFormat="1" ht="14.25">
      <c r="A4" s="221"/>
      <c r="B4" s="222" t="s">
        <v>1808</v>
      </c>
      <c r="C4" s="214" t="s">
        <v>1767</v>
      </c>
      <c r="D4" s="218"/>
      <c r="E4" s="218"/>
      <c r="F4" s="218"/>
      <c r="G4" s="220"/>
      <c r="J4" s="99"/>
    </row>
    <row r="5" spans="1:10" ht="10.5" customHeight="1">
      <c r="A5" s="138"/>
      <c r="B5" s="137"/>
      <c r="E5" s="137"/>
      <c r="F5" s="143"/>
      <c r="G5" s="143"/>
      <c r="H5" s="143"/>
      <c r="I5" s="143"/>
      <c r="J5" s="143"/>
    </row>
    <row r="6" spans="1:10" ht="81" customHeight="1">
      <c r="A6" s="665" t="s">
        <v>53</v>
      </c>
      <c r="B6" s="663" t="s">
        <v>216</v>
      </c>
      <c r="C6" s="659" t="s">
        <v>1768</v>
      </c>
      <c r="D6" s="660"/>
      <c r="E6" s="659" t="s">
        <v>1769</v>
      </c>
      <c r="F6" s="660"/>
      <c r="G6" s="659" t="s">
        <v>1770</v>
      </c>
      <c r="H6" s="660"/>
    </row>
    <row r="7" spans="1:10" ht="35.25" customHeight="1" thickBot="1">
      <c r="A7" s="666"/>
      <c r="B7" s="664"/>
      <c r="C7" s="100" t="s">
        <v>1816</v>
      </c>
      <c r="D7" s="100" t="s">
        <v>1846</v>
      </c>
      <c r="E7" s="100" t="s">
        <v>1816</v>
      </c>
      <c r="F7" s="100" t="s">
        <v>1846</v>
      </c>
      <c r="G7" s="100" t="s">
        <v>1816</v>
      </c>
      <c r="H7" s="100" t="s">
        <v>1846</v>
      </c>
    </row>
    <row r="8" spans="1:10" s="60" customFormat="1" ht="14.1" customHeight="1" thickTop="1">
      <c r="A8" s="280" t="s">
        <v>291</v>
      </c>
      <c r="B8" s="150"/>
      <c r="C8" s="149"/>
      <c r="D8" s="149"/>
      <c r="E8" s="149"/>
      <c r="F8" s="149"/>
      <c r="G8" s="149"/>
      <c r="H8" s="149"/>
    </row>
    <row r="9" spans="1:10" s="60" customFormat="1" ht="14.1" customHeight="1">
      <c r="A9" s="281" t="s">
        <v>217</v>
      </c>
      <c r="B9" s="151"/>
      <c r="C9" s="381"/>
      <c r="D9" s="381"/>
      <c r="E9" s="381"/>
      <c r="F9" s="381"/>
      <c r="G9" s="381"/>
      <c r="H9" s="381"/>
    </row>
    <row r="10" spans="1:10" s="60" customFormat="1" ht="14.1" customHeight="1">
      <c r="A10" s="282" t="s">
        <v>218</v>
      </c>
      <c r="B10" s="160"/>
      <c r="C10" s="145"/>
      <c r="D10" s="145"/>
      <c r="E10" s="145"/>
      <c r="F10" s="145"/>
      <c r="G10" s="145"/>
      <c r="H10" s="145"/>
    </row>
    <row r="11" spans="1:10" s="60" customFormat="1" ht="14.1" customHeight="1">
      <c r="A11" s="146"/>
      <c r="B11" s="145"/>
      <c r="C11" s="145"/>
      <c r="D11" s="145"/>
      <c r="E11" s="145"/>
      <c r="F11" s="145"/>
      <c r="G11" s="145"/>
      <c r="H11" s="145"/>
    </row>
    <row r="12" spans="1:10" s="60" customFormat="1" ht="14.1" customHeight="1">
      <c r="A12" s="146"/>
      <c r="B12" s="145"/>
      <c r="C12" s="145"/>
      <c r="D12" s="145"/>
      <c r="E12" s="145"/>
      <c r="F12" s="145"/>
      <c r="G12" s="145"/>
      <c r="H12" s="145"/>
    </row>
    <row r="13" spans="1:10" s="60" customFormat="1" ht="14.1" customHeight="1">
      <c r="A13" s="283" t="s">
        <v>219</v>
      </c>
      <c r="B13" s="161"/>
      <c r="C13" s="145"/>
      <c r="D13" s="145"/>
      <c r="E13" s="145"/>
      <c r="F13" s="145"/>
      <c r="G13" s="145"/>
      <c r="H13" s="145"/>
    </row>
    <row r="14" spans="1:10" s="60" customFormat="1" ht="14.1" customHeight="1">
      <c r="A14" s="413" t="s">
        <v>148</v>
      </c>
      <c r="B14" s="415" t="s">
        <v>151</v>
      </c>
      <c r="C14" s="145"/>
      <c r="D14" s="145"/>
      <c r="E14" s="145"/>
      <c r="F14" s="145"/>
      <c r="G14" s="145"/>
      <c r="H14" s="145"/>
    </row>
    <row r="15" spans="1:10" s="60" customFormat="1" ht="14.1" customHeight="1">
      <c r="A15" s="381"/>
      <c r="B15" s="145"/>
      <c r="C15" s="145"/>
      <c r="D15" s="145"/>
      <c r="E15" s="145"/>
      <c r="F15" s="145"/>
      <c r="G15" s="145"/>
      <c r="H15" s="145"/>
    </row>
    <row r="16" spans="1:10" s="60" customFormat="1" ht="14.1" customHeight="1">
      <c r="A16" s="281"/>
      <c r="B16" s="151"/>
      <c r="C16" s="145"/>
      <c r="D16" s="145"/>
      <c r="E16" s="145"/>
      <c r="F16" s="145"/>
      <c r="G16" s="145"/>
      <c r="H16" s="145"/>
    </row>
    <row r="17" spans="1:8" s="60" customFormat="1" ht="14.1" customHeight="1">
      <c r="A17" s="281" t="s">
        <v>292</v>
      </c>
      <c r="B17" s="152"/>
      <c r="C17" s="153"/>
      <c r="D17" s="153"/>
      <c r="E17" s="153"/>
      <c r="F17" s="153"/>
      <c r="G17" s="153"/>
      <c r="H17" s="153"/>
    </row>
    <row r="18" spans="1:8" ht="14.1" customHeight="1">
      <c r="A18" s="281" t="s">
        <v>217</v>
      </c>
      <c r="B18" s="151"/>
      <c r="C18" s="145"/>
      <c r="D18" s="145"/>
      <c r="E18" s="145"/>
      <c r="F18" s="145"/>
      <c r="G18" s="145"/>
      <c r="H18" s="145"/>
    </row>
    <row r="19" spans="1:8" s="60" customFormat="1" ht="14.1" customHeight="1">
      <c r="A19" s="282" t="s">
        <v>218</v>
      </c>
      <c r="B19" s="160"/>
      <c r="C19" s="145"/>
      <c r="D19" s="145"/>
      <c r="E19" s="145"/>
      <c r="F19" s="145"/>
      <c r="G19" s="145"/>
      <c r="H19" s="145"/>
    </row>
    <row r="20" spans="1:8" s="60" customFormat="1" ht="14.1" customHeight="1">
      <c r="A20" s="155"/>
      <c r="B20" s="145"/>
      <c r="C20" s="145"/>
      <c r="D20" s="145"/>
      <c r="E20" s="145"/>
      <c r="F20" s="145"/>
      <c r="G20" s="145"/>
      <c r="H20" s="145"/>
    </row>
    <row r="21" spans="1:8" s="60" customFormat="1" ht="14.1" customHeight="1">
      <c r="A21" s="155"/>
      <c r="B21" s="145"/>
      <c r="C21" s="145"/>
      <c r="D21" s="145"/>
      <c r="E21" s="145"/>
      <c r="F21" s="145"/>
      <c r="G21" s="145"/>
      <c r="H21" s="145"/>
    </row>
    <row r="22" spans="1:8" s="60" customFormat="1" ht="14.1" customHeight="1">
      <c r="A22" s="283" t="s">
        <v>219</v>
      </c>
      <c r="B22" s="161"/>
      <c r="C22" s="145"/>
      <c r="D22" s="145"/>
      <c r="E22" s="145"/>
      <c r="F22" s="145"/>
      <c r="G22" s="145"/>
      <c r="H22" s="145"/>
    </row>
    <row r="23" spans="1:8" s="60" customFormat="1" ht="14.1" customHeight="1">
      <c r="A23" s="155" t="s">
        <v>149</v>
      </c>
      <c r="B23" s="145" t="s">
        <v>150</v>
      </c>
      <c r="C23" s="145"/>
      <c r="D23" s="145"/>
      <c r="E23" s="145"/>
      <c r="F23" s="145"/>
      <c r="G23" s="145"/>
      <c r="H23" s="145"/>
    </row>
    <row r="24" spans="1:8" s="60" customFormat="1" ht="14.1" customHeight="1">
      <c r="A24" s="155"/>
      <c r="B24" s="145"/>
      <c r="C24" s="145"/>
      <c r="D24" s="145"/>
      <c r="E24" s="145"/>
      <c r="F24" s="145"/>
      <c r="G24" s="145"/>
      <c r="H24" s="145"/>
    </row>
    <row r="25" spans="1:8" s="60" customFormat="1" ht="14.1" customHeight="1">
      <c r="A25" s="155"/>
      <c r="B25" s="145"/>
      <c r="C25" s="145"/>
      <c r="D25" s="145"/>
      <c r="E25" s="145"/>
      <c r="F25" s="145"/>
      <c r="G25" s="145"/>
      <c r="H25" s="145"/>
    </row>
    <row r="26" spans="1:8" s="60" customFormat="1" ht="14.1" customHeight="1">
      <c r="A26" s="281" t="s">
        <v>293</v>
      </c>
      <c r="B26" s="152"/>
      <c r="C26" s="153"/>
      <c r="D26" s="153"/>
      <c r="E26" s="153"/>
      <c r="F26" s="153"/>
      <c r="G26" s="153"/>
      <c r="H26" s="153"/>
    </row>
    <row r="27" spans="1:8" ht="14.1" customHeight="1">
      <c r="A27" s="281" t="s">
        <v>217</v>
      </c>
      <c r="B27" s="151"/>
      <c r="C27" s="145"/>
      <c r="D27" s="145"/>
      <c r="E27" s="145"/>
      <c r="F27" s="145"/>
      <c r="G27" s="145"/>
      <c r="H27" s="145"/>
    </row>
    <row r="28" spans="1:8" s="60" customFormat="1" ht="14.1" customHeight="1">
      <c r="A28" s="282" t="s">
        <v>218</v>
      </c>
      <c r="B28" s="160"/>
      <c r="C28" s="145"/>
      <c r="D28" s="145"/>
      <c r="E28" s="145"/>
      <c r="F28" s="145"/>
      <c r="G28" s="145"/>
      <c r="H28" s="145"/>
    </row>
    <row r="29" spans="1:8" s="60" customFormat="1" ht="14.1" customHeight="1">
      <c r="A29" s="284"/>
      <c r="B29" s="156"/>
      <c r="C29" s="145"/>
      <c r="D29" s="145"/>
      <c r="E29" s="145"/>
      <c r="F29" s="145"/>
      <c r="G29" s="145"/>
      <c r="H29" s="145"/>
    </row>
    <row r="30" spans="1:8" s="60" customFormat="1" ht="14.1" customHeight="1">
      <c r="A30" s="284"/>
      <c r="B30" s="156"/>
      <c r="C30" s="145"/>
      <c r="D30" s="145"/>
      <c r="E30" s="145"/>
      <c r="F30" s="145"/>
      <c r="G30" s="145"/>
      <c r="H30" s="145"/>
    </row>
    <row r="31" spans="1:8" s="60" customFormat="1" ht="14.1" customHeight="1">
      <c r="A31" s="281"/>
      <c r="B31" s="151"/>
      <c r="C31" s="145"/>
      <c r="D31" s="145"/>
      <c r="E31" s="145"/>
      <c r="F31" s="145"/>
      <c r="G31" s="145"/>
      <c r="H31" s="145"/>
    </row>
    <row r="32" spans="1:8" s="60" customFormat="1" ht="14.1" customHeight="1">
      <c r="A32" s="281" t="s">
        <v>294</v>
      </c>
      <c r="B32" s="152"/>
      <c r="C32" s="153"/>
      <c r="D32" s="153"/>
      <c r="E32" s="153"/>
      <c r="F32" s="153"/>
      <c r="G32" s="153"/>
      <c r="H32" s="153"/>
    </row>
    <row r="33" spans="1:8" s="60" customFormat="1" ht="14.1" customHeight="1">
      <c r="A33" s="281" t="s">
        <v>217</v>
      </c>
      <c r="B33" s="151"/>
      <c r="C33" s="145"/>
      <c r="D33" s="145"/>
      <c r="E33" s="145"/>
      <c r="F33" s="145"/>
      <c r="G33" s="145"/>
      <c r="H33" s="145"/>
    </row>
    <row r="34" spans="1:8" s="60" customFormat="1" ht="14.1" customHeight="1">
      <c r="A34" s="282" t="s">
        <v>218</v>
      </c>
      <c r="B34" s="160"/>
      <c r="C34" s="145"/>
      <c r="D34" s="145"/>
      <c r="E34" s="145"/>
      <c r="F34" s="145"/>
      <c r="G34" s="145"/>
      <c r="H34" s="145"/>
    </row>
    <row r="35" spans="1:8" s="60" customFormat="1" ht="14.1" customHeight="1">
      <c r="A35" s="146"/>
      <c r="B35" s="145"/>
      <c r="C35" s="145"/>
      <c r="D35" s="145"/>
      <c r="E35" s="145"/>
      <c r="F35" s="145"/>
      <c r="G35" s="145"/>
      <c r="H35" s="145"/>
    </row>
    <row r="36" spans="1:8" s="60" customFormat="1" ht="14.1" customHeight="1">
      <c r="A36" s="146"/>
      <c r="B36" s="145"/>
      <c r="C36" s="145"/>
      <c r="D36" s="145"/>
      <c r="E36" s="145"/>
      <c r="F36" s="145"/>
      <c r="G36" s="145"/>
      <c r="H36" s="145"/>
    </row>
    <row r="37" spans="1:8" s="60" customFormat="1" ht="14.1" customHeight="1">
      <c r="A37" s="146"/>
      <c r="B37" s="145"/>
      <c r="C37" s="145"/>
      <c r="D37" s="145"/>
      <c r="E37" s="145"/>
      <c r="F37" s="145"/>
      <c r="G37" s="145"/>
      <c r="H37" s="145"/>
    </row>
    <row r="38" spans="1:8" s="60" customFormat="1" ht="14.1" customHeight="1">
      <c r="A38" s="155"/>
      <c r="B38" s="145"/>
      <c r="C38" s="145"/>
      <c r="D38" s="145"/>
      <c r="E38" s="145"/>
      <c r="F38" s="145"/>
      <c r="G38" s="145"/>
      <c r="H38" s="145"/>
    </row>
    <row r="39" spans="1:8" s="60" customFormat="1" ht="14.1" customHeight="1">
      <c r="A39" s="155"/>
      <c r="B39" s="147"/>
      <c r="C39" s="145"/>
      <c r="D39" s="145"/>
      <c r="E39" s="145"/>
      <c r="F39" s="145"/>
      <c r="G39" s="145"/>
      <c r="H39" s="145"/>
    </row>
    <row r="40" spans="1:8" s="60" customFormat="1" ht="14.1" customHeight="1">
      <c r="A40" s="155"/>
      <c r="B40" s="145"/>
      <c r="C40" s="145"/>
      <c r="D40" s="145"/>
      <c r="E40" s="145"/>
      <c r="F40" s="145"/>
      <c r="G40" s="145"/>
      <c r="H40" s="145"/>
    </row>
    <row r="41" spans="1:8" s="60" customFormat="1" ht="14.1" customHeight="1">
      <c r="A41" s="381"/>
      <c r="B41" s="145"/>
      <c r="C41" s="145"/>
      <c r="D41" s="145"/>
      <c r="E41" s="145"/>
      <c r="F41" s="145"/>
      <c r="G41" s="145"/>
      <c r="H41" s="145"/>
    </row>
    <row r="42" spans="1:8" s="60" customFormat="1" ht="14.1" customHeight="1">
      <c r="A42" s="281"/>
      <c r="B42" s="151"/>
      <c r="C42" s="145"/>
      <c r="D42" s="145"/>
      <c r="E42" s="145"/>
      <c r="F42" s="145"/>
      <c r="G42" s="145"/>
      <c r="H42" s="145"/>
    </row>
    <row r="43" spans="1:8" s="60" customFormat="1" ht="14.1" customHeight="1">
      <c r="A43" s="281" t="s">
        <v>295</v>
      </c>
      <c r="B43" s="152"/>
      <c r="C43" s="153"/>
      <c r="D43" s="153"/>
      <c r="E43" s="153"/>
      <c r="F43" s="153"/>
      <c r="G43" s="153"/>
      <c r="H43" s="153"/>
    </row>
    <row r="44" spans="1:8" s="60" customFormat="1" ht="14.1" customHeight="1">
      <c r="A44" s="281" t="s">
        <v>217</v>
      </c>
      <c r="B44" s="151"/>
      <c r="C44" s="145"/>
      <c r="D44" s="145"/>
      <c r="E44" s="145"/>
      <c r="F44" s="145"/>
      <c r="G44" s="145"/>
      <c r="H44" s="145"/>
    </row>
    <row r="45" spans="1:8" s="60" customFormat="1" ht="14.1" customHeight="1">
      <c r="A45" s="282" t="s">
        <v>218</v>
      </c>
      <c r="B45" s="160"/>
      <c r="C45" s="145"/>
      <c r="D45" s="145"/>
      <c r="E45" s="145"/>
      <c r="F45" s="145"/>
      <c r="G45" s="145"/>
      <c r="H45" s="145"/>
    </row>
    <row r="46" spans="1:8" s="60" customFormat="1" ht="14.1" customHeight="1">
      <c r="A46" s="146"/>
      <c r="B46" s="145"/>
      <c r="C46" s="145"/>
      <c r="D46" s="145"/>
      <c r="E46" s="145"/>
      <c r="F46" s="145"/>
      <c r="G46" s="145"/>
      <c r="H46" s="145"/>
    </row>
    <row r="47" spans="1:8" s="60" customFormat="1" ht="14.1" customHeight="1">
      <c r="A47" s="155"/>
      <c r="B47" s="145"/>
      <c r="C47" s="157"/>
      <c r="D47" s="157"/>
      <c r="E47" s="157"/>
      <c r="F47" s="157"/>
      <c r="G47" s="157"/>
      <c r="H47" s="157"/>
    </row>
    <row r="48" spans="1:8" s="60" customFormat="1" ht="14.1" customHeight="1">
      <c r="A48" s="155"/>
      <c r="B48" s="147"/>
      <c r="C48" s="157"/>
      <c r="D48" s="157"/>
      <c r="E48" s="157"/>
      <c r="F48" s="157"/>
      <c r="G48" s="157"/>
      <c r="H48" s="157"/>
    </row>
    <row r="49" spans="1:10" s="60" customFormat="1" ht="14.1" customHeight="1">
      <c r="A49" s="155"/>
      <c r="B49" s="145"/>
      <c r="C49" s="157"/>
      <c r="D49" s="157"/>
      <c r="E49" s="157"/>
      <c r="F49" s="157"/>
      <c r="G49" s="157"/>
      <c r="H49" s="157"/>
    </row>
    <row r="50" spans="1:10" s="60" customFormat="1" ht="14.1" customHeight="1" thickBot="1">
      <c r="A50" s="285"/>
      <c r="B50" s="162"/>
      <c r="C50" s="157"/>
      <c r="D50" s="157"/>
      <c r="E50" s="157"/>
      <c r="F50" s="157"/>
      <c r="G50" s="157"/>
      <c r="H50" s="157"/>
    </row>
    <row r="51" spans="1:10" s="60" customFormat="1" ht="14.1" customHeight="1" thickBot="1">
      <c r="A51" s="154" t="s">
        <v>220</v>
      </c>
      <c r="B51" s="163"/>
      <c r="C51" s="158"/>
      <c r="D51" s="158"/>
      <c r="E51" s="158"/>
      <c r="F51" s="158"/>
      <c r="G51" s="158"/>
      <c r="H51" s="387"/>
    </row>
    <row r="52" spans="1:10" s="60" customFormat="1" ht="14.1" customHeight="1" thickBot="1">
      <c r="A52" s="154" t="s">
        <v>221</v>
      </c>
      <c r="B52" s="163"/>
      <c r="C52" s="158"/>
      <c r="D52" s="158"/>
      <c r="E52" s="158"/>
      <c r="F52" s="158"/>
      <c r="G52" s="158"/>
      <c r="H52" s="387"/>
    </row>
    <row r="53" spans="1:10">
      <c r="A53" s="286" t="s">
        <v>152</v>
      </c>
      <c r="B53" s="286"/>
      <c r="C53" s="286"/>
      <c r="D53" s="286"/>
      <c r="E53" s="286"/>
      <c r="F53" s="286"/>
      <c r="G53" s="286"/>
      <c r="H53" s="286"/>
      <c r="I53" s="143"/>
      <c r="J53" s="143"/>
    </row>
    <row r="54" spans="1:10" ht="19.5" customHeight="1">
      <c r="A54" s="679" t="s">
        <v>154</v>
      </c>
      <c r="B54" s="679"/>
      <c r="C54" s="679"/>
      <c r="D54" s="679"/>
      <c r="E54" s="679"/>
      <c r="F54" s="679"/>
      <c r="G54" s="679"/>
      <c r="H54" s="679"/>
      <c r="I54" s="143"/>
      <c r="J54" s="143"/>
    </row>
    <row r="55" spans="1:10" ht="15.95" customHeight="1"/>
    <row r="56" spans="1:10" ht="15.95" customHeight="1"/>
    <row r="57" spans="1:10" ht="15.95" customHeight="1"/>
    <row r="58" spans="1:10" ht="15.95" customHeight="1"/>
    <row r="59" spans="1:10" ht="15.95" customHeight="1"/>
    <row r="60" spans="1:10" ht="15.95" customHeight="1"/>
    <row r="61" spans="1:10" ht="15.95" customHeight="1"/>
    <row r="62" spans="1:10" ht="15.95" customHeight="1"/>
    <row r="63" spans="1:10" ht="15.95" customHeight="1"/>
    <row r="64" spans="1:1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</sheetData>
  <mergeCells count="6">
    <mergeCell ref="A54:H54"/>
    <mergeCell ref="A6:A7"/>
    <mergeCell ref="B6:B7"/>
    <mergeCell ref="C6:D6"/>
    <mergeCell ref="E6:F6"/>
    <mergeCell ref="G6:H6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view="pageBreakPreview" zoomScaleNormal="100" zoomScaleSheetLayoutView="100" workbookViewId="0">
      <selection activeCell="J55" sqref="J55"/>
    </sheetView>
  </sheetViews>
  <sheetFormatPr defaultRowHeight="12.75"/>
  <cols>
    <col min="1" max="1" width="9.7109375" style="164" customWidth="1"/>
    <col min="2" max="2" width="55.7109375" style="164" customWidth="1"/>
    <col min="3" max="3" width="8.42578125" style="164" customWidth="1"/>
    <col min="4" max="4" width="5.85546875" style="164" customWidth="1"/>
    <col min="5" max="8" width="9.7109375" style="164" customWidth="1"/>
    <col min="9" max="16384" width="9.140625" style="164"/>
  </cols>
  <sheetData>
    <row r="1" spans="1:29">
      <c r="A1" s="221" t="s">
        <v>305</v>
      </c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29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29">
      <c r="A3" s="221"/>
      <c r="B3" s="222"/>
      <c r="C3" s="405" t="str">
        <f>Kadar.ode.!C3</f>
        <v>01.01.2023.</v>
      </c>
      <c r="D3" s="217"/>
      <c r="E3" s="217"/>
      <c r="F3" s="217"/>
      <c r="G3" s="219"/>
    </row>
    <row r="4" spans="1:29" s="6" customFormat="1" ht="15" customHeight="1">
      <c r="A4" s="221"/>
      <c r="B4" s="222" t="s">
        <v>1809</v>
      </c>
      <c r="C4" s="214" t="s">
        <v>1771</v>
      </c>
      <c r="D4" s="218"/>
      <c r="E4" s="218"/>
      <c r="F4" s="218"/>
      <c r="G4" s="220"/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6" customFormat="1" ht="9.75" customHeight="1">
      <c r="A5" s="7"/>
      <c r="B5" s="8"/>
      <c r="C5" s="8"/>
      <c r="D5" s="8"/>
      <c r="E5" s="8"/>
      <c r="F5" s="8"/>
      <c r="G5" s="15"/>
      <c r="H5" s="1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0" customFormat="1" ht="98.25" customHeight="1">
      <c r="A6" s="665" t="s">
        <v>53</v>
      </c>
      <c r="B6" s="663" t="s">
        <v>216</v>
      </c>
      <c r="C6" s="659" t="s">
        <v>1768</v>
      </c>
      <c r="D6" s="660"/>
      <c r="E6" s="659" t="s">
        <v>1769</v>
      </c>
      <c r="F6" s="660"/>
      <c r="G6" s="659" t="s">
        <v>1770</v>
      </c>
      <c r="H6" s="660"/>
      <c r="I6" s="9"/>
    </row>
    <row r="7" spans="1:29" s="10" customFormat="1" ht="38.25" customHeight="1" thickBot="1">
      <c r="A7" s="666"/>
      <c r="B7" s="664"/>
      <c r="C7" s="269" t="s">
        <v>2043</v>
      </c>
      <c r="D7" s="269" t="s">
        <v>2044</v>
      </c>
      <c r="E7" s="269" t="s">
        <v>2043</v>
      </c>
      <c r="F7" s="269" t="s">
        <v>2044</v>
      </c>
      <c r="G7" s="269" t="s">
        <v>2043</v>
      </c>
      <c r="H7" s="269" t="s">
        <v>2044</v>
      </c>
      <c r="I7" s="9"/>
    </row>
    <row r="8" spans="1:29" s="10" customFormat="1" ht="15.75" thickTop="1">
      <c r="A8" s="684" t="s">
        <v>223</v>
      </c>
      <c r="B8" s="685"/>
      <c r="C8" s="549"/>
      <c r="D8" s="550"/>
      <c r="E8" s="608">
        <v>2193</v>
      </c>
      <c r="F8" s="606">
        <v>2521</v>
      </c>
      <c r="G8" s="608">
        <v>2193</v>
      </c>
      <c r="H8" s="606">
        <v>2521</v>
      </c>
      <c r="I8" s="9"/>
    </row>
    <row r="9" spans="1:29" s="10" customFormat="1" ht="15">
      <c r="A9" s="686" t="s">
        <v>224</v>
      </c>
      <c r="B9" s="687"/>
      <c r="C9" s="551"/>
      <c r="D9" s="552"/>
      <c r="E9" s="562">
        <v>2849</v>
      </c>
      <c r="F9" s="605">
        <v>3276</v>
      </c>
      <c r="G9" s="562">
        <v>2849</v>
      </c>
      <c r="H9" s="605">
        <v>3276</v>
      </c>
      <c r="I9" s="9"/>
    </row>
    <row r="10" spans="1:29" s="10" customFormat="1" ht="15">
      <c r="A10" s="688" t="s">
        <v>296</v>
      </c>
      <c r="B10" s="689"/>
      <c r="C10" s="553"/>
      <c r="D10" s="554"/>
      <c r="E10" s="562">
        <f>SUM(E11:E57)</f>
        <v>33832</v>
      </c>
      <c r="F10" s="607">
        <f>SUM(F11:F57)</f>
        <v>38882</v>
      </c>
      <c r="G10" s="562">
        <f>SUM(G11:G57)</f>
        <v>33832</v>
      </c>
      <c r="H10" s="555">
        <f>SUM(H11:H57)</f>
        <v>38882</v>
      </c>
      <c r="I10" s="9"/>
    </row>
    <row r="11" spans="1:29" s="10" customFormat="1" ht="15.75" customHeight="1">
      <c r="A11" s="556" t="s">
        <v>1955</v>
      </c>
      <c r="B11" s="557" t="s">
        <v>1956</v>
      </c>
      <c r="C11" s="551"/>
      <c r="D11" s="552"/>
      <c r="E11" s="562">
        <v>45</v>
      </c>
      <c r="F11" s="605">
        <v>50</v>
      </c>
      <c r="G11" s="562">
        <v>45</v>
      </c>
      <c r="H11" s="605">
        <v>50</v>
      </c>
      <c r="I11" s="9"/>
    </row>
    <row r="12" spans="1:29" s="10" customFormat="1" ht="15.75" customHeight="1">
      <c r="A12" s="558" t="s">
        <v>1957</v>
      </c>
      <c r="B12" s="557" t="s">
        <v>1958</v>
      </c>
      <c r="C12" s="551"/>
      <c r="D12" s="552"/>
      <c r="E12" s="562">
        <v>0</v>
      </c>
      <c r="F12" s="605"/>
      <c r="G12" s="562">
        <v>0</v>
      </c>
      <c r="H12" s="605"/>
      <c r="I12" s="9"/>
    </row>
    <row r="13" spans="1:29" s="10" customFormat="1" ht="15.75" customHeight="1">
      <c r="A13" s="559" t="s">
        <v>1959</v>
      </c>
      <c r="B13" s="557" t="s">
        <v>1960</v>
      </c>
      <c r="C13" s="551"/>
      <c r="D13" s="552"/>
      <c r="E13" s="562">
        <v>0</v>
      </c>
      <c r="F13" s="605"/>
      <c r="G13" s="562">
        <v>0</v>
      </c>
      <c r="H13" s="605"/>
      <c r="I13" s="9"/>
    </row>
    <row r="14" spans="1:29" s="10" customFormat="1" ht="15.75" customHeight="1">
      <c r="A14" s="558"/>
      <c r="B14" s="557" t="s">
        <v>1961</v>
      </c>
      <c r="C14" s="551"/>
      <c r="D14" s="552"/>
      <c r="E14" s="562">
        <v>0</v>
      </c>
      <c r="F14" s="605"/>
      <c r="G14" s="562">
        <v>0</v>
      </c>
      <c r="H14" s="605"/>
      <c r="I14" s="9"/>
    </row>
    <row r="15" spans="1:29" s="10" customFormat="1" ht="15.75" customHeight="1">
      <c r="A15" s="558" t="s">
        <v>1962</v>
      </c>
      <c r="B15" s="557" t="s">
        <v>1963</v>
      </c>
      <c r="C15" s="551"/>
      <c r="D15" s="552"/>
      <c r="E15" s="562">
        <v>0</v>
      </c>
      <c r="F15" s="605"/>
      <c r="G15" s="562">
        <v>0</v>
      </c>
      <c r="H15" s="605"/>
      <c r="I15" s="9"/>
    </row>
    <row r="16" spans="1:29" s="10" customFormat="1" ht="15.75" customHeight="1">
      <c r="A16" s="558" t="s">
        <v>1964</v>
      </c>
      <c r="B16" s="557" t="s">
        <v>1965</v>
      </c>
      <c r="C16" s="551"/>
      <c r="D16" s="552"/>
      <c r="E16" s="562">
        <v>1021</v>
      </c>
      <c r="F16" s="605">
        <v>1175</v>
      </c>
      <c r="G16" s="562">
        <v>1021</v>
      </c>
      <c r="H16" s="605">
        <v>1175</v>
      </c>
      <c r="I16" s="9"/>
    </row>
    <row r="17" spans="1:9" s="10" customFormat="1" ht="15.75" customHeight="1">
      <c r="A17" s="558" t="s">
        <v>1966</v>
      </c>
      <c r="B17" s="557" t="s">
        <v>1967</v>
      </c>
      <c r="C17" s="551"/>
      <c r="D17" s="552"/>
      <c r="E17" s="562">
        <v>2068</v>
      </c>
      <c r="F17" s="605">
        <v>2380</v>
      </c>
      <c r="G17" s="562">
        <v>2068</v>
      </c>
      <c r="H17" s="605">
        <v>2380</v>
      </c>
      <c r="I17" s="9"/>
    </row>
    <row r="18" spans="1:9" s="10" customFormat="1" ht="15.75" customHeight="1">
      <c r="A18" s="558" t="s">
        <v>1966</v>
      </c>
      <c r="B18" s="557" t="s">
        <v>1968</v>
      </c>
      <c r="C18" s="551"/>
      <c r="D18" s="552"/>
      <c r="E18" s="562">
        <v>2068</v>
      </c>
      <c r="F18" s="605">
        <v>2380</v>
      </c>
      <c r="G18" s="562">
        <v>2068</v>
      </c>
      <c r="H18" s="605">
        <v>2380</v>
      </c>
      <c r="I18" s="9"/>
    </row>
    <row r="19" spans="1:9" s="10" customFormat="1" ht="15.75" customHeight="1">
      <c r="A19" s="558" t="s">
        <v>1966</v>
      </c>
      <c r="B19" s="557" t="s">
        <v>1969</v>
      </c>
      <c r="C19" s="551"/>
      <c r="D19" s="552"/>
      <c r="E19" s="562">
        <v>2068</v>
      </c>
      <c r="F19" s="605">
        <v>2380</v>
      </c>
      <c r="G19" s="562">
        <v>2068</v>
      </c>
      <c r="H19" s="605">
        <v>2380</v>
      </c>
      <c r="I19" s="9"/>
    </row>
    <row r="20" spans="1:9" s="10" customFormat="1" ht="15.75" customHeight="1">
      <c r="A20" s="558" t="s">
        <v>1966</v>
      </c>
      <c r="B20" s="557" t="s">
        <v>1970</v>
      </c>
      <c r="C20" s="551"/>
      <c r="D20" s="552"/>
      <c r="E20" s="562">
        <v>2068</v>
      </c>
      <c r="F20" s="605">
        <v>2380</v>
      </c>
      <c r="G20" s="562">
        <v>2068</v>
      </c>
      <c r="H20" s="605">
        <v>2380</v>
      </c>
      <c r="I20" s="9"/>
    </row>
    <row r="21" spans="1:9" s="10" customFormat="1" ht="15.75" customHeight="1">
      <c r="A21" s="558" t="s">
        <v>1966</v>
      </c>
      <c r="B21" s="557" t="s">
        <v>1971</v>
      </c>
      <c r="C21" s="551"/>
      <c r="D21" s="552"/>
      <c r="E21" s="562">
        <v>2068</v>
      </c>
      <c r="F21" s="605">
        <v>2380</v>
      </c>
      <c r="G21" s="562">
        <v>2068</v>
      </c>
      <c r="H21" s="605">
        <v>2380</v>
      </c>
      <c r="I21" s="9"/>
    </row>
    <row r="22" spans="1:9" s="10" customFormat="1" ht="15.75" customHeight="1">
      <c r="A22" s="558" t="s">
        <v>1966</v>
      </c>
      <c r="B22" s="557" t="s">
        <v>1972</v>
      </c>
      <c r="C22" s="551"/>
      <c r="D22" s="552"/>
      <c r="E22" s="562">
        <v>2068</v>
      </c>
      <c r="F22" s="605">
        <v>2380</v>
      </c>
      <c r="G22" s="562">
        <v>2068</v>
      </c>
      <c r="H22" s="605">
        <v>2380</v>
      </c>
      <c r="I22" s="9"/>
    </row>
    <row r="23" spans="1:9" s="10" customFormat="1" ht="15.75" customHeight="1">
      <c r="A23" s="558" t="s">
        <v>1966</v>
      </c>
      <c r="B23" s="557" t="s">
        <v>1973</v>
      </c>
      <c r="C23" s="551"/>
      <c r="D23" s="552"/>
      <c r="E23" s="562">
        <v>2068</v>
      </c>
      <c r="F23" s="605">
        <v>2380</v>
      </c>
      <c r="G23" s="562">
        <v>2068</v>
      </c>
      <c r="H23" s="605">
        <v>2380</v>
      </c>
      <c r="I23" s="9"/>
    </row>
    <row r="24" spans="1:9" s="56" customFormat="1" ht="15.75" customHeight="1">
      <c r="A24" s="558" t="s">
        <v>1966</v>
      </c>
      <c r="B24" s="557" t="s">
        <v>1974</v>
      </c>
      <c r="C24" s="551"/>
      <c r="D24" s="552"/>
      <c r="E24" s="562">
        <v>2068</v>
      </c>
      <c r="F24" s="605">
        <v>2380</v>
      </c>
      <c r="G24" s="562">
        <v>2068</v>
      </c>
      <c r="H24" s="605">
        <v>2380</v>
      </c>
      <c r="I24" s="55"/>
    </row>
    <row r="25" spans="1:9" s="56" customFormat="1" ht="15.75" customHeight="1">
      <c r="A25" s="558" t="s">
        <v>1966</v>
      </c>
      <c r="B25" s="557" t="s">
        <v>1975</v>
      </c>
      <c r="C25" s="551"/>
      <c r="D25" s="552"/>
      <c r="E25" s="562">
        <v>2068</v>
      </c>
      <c r="F25" s="605">
        <v>2380</v>
      </c>
      <c r="G25" s="562">
        <v>2068</v>
      </c>
      <c r="H25" s="605">
        <v>2380</v>
      </c>
      <c r="I25" s="55"/>
    </row>
    <row r="26" spans="1:9" s="56" customFormat="1" ht="15.75" customHeight="1">
      <c r="A26" s="558" t="s">
        <v>1966</v>
      </c>
      <c r="B26" s="557" t="s">
        <v>1976</v>
      </c>
      <c r="C26" s="551"/>
      <c r="D26" s="552"/>
      <c r="E26" s="562">
        <v>2068</v>
      </c>
      <c r="F26" s="605">
        <v>2380</v>
      </c>
      <c r="G26" s="562">
        <v>2068</v>
      </c>
      <c r="H26" s="605">
        <v>2380</v>
      </c>
      <c r="I26" s="55"/>
    </row>
    <row r="27" spans="1:9" s="56" customFormat="1" ht="15.75" customHeight="1">
      <c r="A27" s="558" t="s">
        <v>1977</v>
      </c>
      <c r="B27" s="557" t="s">
        <v>1978</v>
      </c>
      <c r="C27" s="551"/>
      <c r="D27" s="552"/>
      <c r="E27" s="562">
        <v>45</v>
      </c>
      <c r="F27" s="605">
        <v>50</v>
      </c>
      <c r="G27" s="562">
        <v>45</v>
      </c>
      <c r="H27" s="605">
        <v>50</v>
      </c>
      <c r="I27" s="55"/>
    </row>
    <row r="28" spans="1:9" s="56" customFormat="1" ht="15.75" customHeight="1">
      <c r="A28" s="560"/>
      <c r="B28" s="561"/>
      <c r="C28" s="551"/>
      <c r="D28" s="552"/>
      <c r="E28" s="551"/>
      <c r="F28" s="605"/>
      <c r="G28" s="551"/>
      <c r="H28" s="605"/>
      <c r="I28" s="55"/>
    </row>
    <row r="29" spans="1:9" s="10" customFormat="1" ht="15.75" customHeight="1">
      <c r="A29" s="556" t="s">
        <v>1979</v>
      </c>
      <c r="B29" s="555" t="s">
        <v>1980</v>
      </c>
      <c r="C29" s="551"/>
      <c r="D29" s="552"/>
      <c r="E29" s="562">
        <v>2100</v>
      </c>
      <c r="F29" s="605">
        <v>2400</v>
      </c>
      <c r="G29" s="562">
        <v>2100</v>
      </c>
      <c r="H29" s="605">
        <v>2400</v>
      </c>
      <c r="I29" s="9"/>
    </row>
    <row r="30" spans="1:9" s="10" customFormat="1" ht="15.75" customHeight="1">
      <c r="A30" s="556" t="s">
        <v>1981</v>
      </c>
      <c r="B30" s="555" t="s">
        <v>1982</v>
      </c>
      <c r="C30" s="551"/>
      <c r="D30" s="552"/>
      <c r="E30" s="562">
        <v>1185</v>
      </c>
      <c r="F30" s="605">
        <v>1360</v>
      </c>
      <c r="G30" s="562">
        <v>1185</v>
      </c>
      <c r="H30" s="605">
        <v>1360</v>
      </c>
      <c r="I30" s="9"/>
    </row>
    <row r="31" spans="1:9" s="10" customFormat="1" ht="15.75" customHeight="1">
      <c r="A31" s="563" t="s">
        <v>1983</v>
      </c>
      <c r="B31" s="555" t="s">
        <v>1984</v>
      </c>
      <c r="C31" s="551"/>
      <c r="D31" s="552"/>
      <c r="E31" s="562">
        <v>5</v>
      </c>
      <c r="F31" s="605">
        <v>6</v>
      </c>
      <c r="G31" s="562">
        <v>5</v>
      </c>
      <c r="H31" s="605">
        <v>6</v>
      </c>
      <c r="I31" s="9"/>
    </row>
    <row r="32" spans="1:9" s="10" customFormat="1" ht="15.75" customHeight="1">
      <c r="A32" s="556" t="s">
        <v>1985</v>
      </c>
      <c r="B32" s="555" t="s">
        <v>1986</v>
      </c>
      <c r="C32" s="551"/>
      <c r="D32" s="552"/>
      <c r="E32" s="562">
        <v>48</v>
      </c>
      <c r="F32" s="605">
        <v>50</v>
      </c>
      <c r="G32" s="562">
        <v>48</v>
      </c>
      <c r="H32" s="605">
        <v>50</v>
      </c>
      <c r="I32" s="9"/>
    </row>
    <row r="33" spans="1:9" s="10" customFormat="1" ht="15.75" customHeight="1">
      <c r="A33" s="556" t="s">
        <v>1987</v>
      </c>
      <c r="B33" s="555" t="s">
        <v>1988</v>
      </c>
      <c r="C33" s="551"/>
      <c r="D33" s="552"/>
      <c r="E33" s="562">
        <v>115</v>
      </c>
      <c r="F33" s="605">
        <v>130</v>
      </c>
      <c r="G33" s="562">
        <v>115</v>
      </c>
      <c r="H33" s="605">
        <v>130</v>
      </c>
      <c r="I33" s="9"/>
    </row>
    <row r="34" spans="1:9" s="10" customFormat="1" ht="15.75" customHeight="1">
      <c r="A34" s="556" t="s">
        <v>1989</v>
      </c>
      <c r="B34" s="555" t="s">
        <v>1990</v>
      </c>
      <c r="C34" s="551"/>
      <c r="D34" s="552"/>
      <c r="E34" s="562">
        <v>11</v>
      </c>
      <c r="F34" s="605">
        <v>13</v>
      </c>
      <c r="G34" s="562">
        <v>11</v>
      </c>
      <c r="H34" s="605">
        <v>13</v>
      </c>
      <c r="I34" s="9"/>
    </row>
    <row r="35" spans="1:9" s="10" customFormat="1" ht="15.75" customHeight="1">
      <c r="A35" s="556" t="s">
        <v>1991</v>
      </c>
      <c r="B35" s="555" t="s">
        <v>1992</v>
      </c>
      <c r="C35" s="551"/>
      <c r="D35" s="552"/>
      <c r="E35" s="562">
        <v>11</v>
      </c>
      <c r="F35" s="605">
        <v>13</v>
      </c>
      <c r="G35" s="562">
        <v>11</v>
      </c>
      <c r="H35" s="605">
        <v>13</v>
      </c>
      <c r="I35" s="9"/>
    </row>
    <row r="36" spans="1:9" s="10" customFormat="1" ht="15.75" customHeight="1">
      <c r="A36" s="556" t="s">
        <v>1993</v>
      </c>
      <c r="B36" s="555" t="s">
        <v>1994</v>
      </c>
      <c r="C36" s="551"/>
      <c r="D36" s="552"/>
      <c r="E36" s="562">
        <v>3</v>
      </c>
      <c r="F36" s="605">
        <v>3</v>
      </c>
      <c r="G36" s="562">
        <v>3</v>
      </c>
      <c r="H36" s="605">
        <v>3</v>
      </c>
      <c r="I36" s="9"/>
    </row>
    <row r="37" spans="1:9" s="10" customFormat="1" ht="15.75" customHeight="1">
      <c r="A37" s="556" t="s">
        <v>1995</v>
      </c>
      <c r="B37" s="555" t="s">
        <v>1996</v>
      </c>
      <c r="C37" s="551"/>
      <c r="D37" s="552"/>
      <c r="E37" s="562">
        <v>1185</v>
      </c>
      <c r="F37" s="605">
        <v>1360</v>
      </c>
      <c r="G37" s="562">
        <v>1185</v>
      </c>
      <c r="H37" s="605">
        <v>1360</v>
      </c>
      <c r="I37" s="9"/>
    </row>
    <row r="38" spans="1:9" s="10" customFormat="1" ht="15.75" customHeight="1">
      <c r="A38" s="556" t="s">
        <v>1997</v>
      </c>
      <c r="B38" s="555" t="s">
        <v>1998</v>
      </c>
      <c r="C38" s="551"/>
      <c r="D38" s="552"/>
      <c r="E38" s="562">
        <v>28</v>
      </c>
      <c r="F38" s="605">
        <v>35</v>
      </c>
      <c r="G38" s="562">
        <v>28</v>
      </c>
      <c r="H38" s="605">
        <v>35</v>
      </c>
      <c r="I38" s="9"/>
    </row>
    <row r="39" spans="1:9" s="10" customFormat="1" ht="15.75" customHeight="1">
      <c r="A39" s="556" t="s">
        <v>1999</v>
      </c>
      <c r="B39" s="555" t="s">
        <v>2000</v>
      </c>
      <c r="C39" s="551"/>
      <c r="D39" s="552"/>
      <c r="E39" s="562">
        <v>41</v>
      </c>
      <c r="F39" s="605">
        <v>50</v>
      </c>
      <c r="G39" s="562">
        <v>41</v>
      </c>
      <c r="H39" s="605">
        <v>50</v>
      </c>
      <c r="I39" s="9"/>
    </row>
    <row r="40" spans="1:9" s="10" customFormat="1" ht="15.75" customHeight="1">
      <c r="A40" s="559" t="s">
        <v>2001</v>
      </c>
      <c r="B40" s="555" t="s">
        <v>2002</v>
      </c>
      <c r="C40" s="551"/>
      <c r="D40" s="552"/>
      <c r="E40" s="562">
        <v>50</v>
      </c>
      <c r="F40" s="605">
        <v>60</v>
      </c>
      <c r="G40" s="562">
        <v>50</v>
      </c>
      <c r="H40" s="605">
        <v>60</v>
      </c>
      <c r="I40" s="9"/>
    </row>
    <row r="41" spans="1:9" s="10" customFormat="1" ht="15.75" customHeight="1">
      <c r="A41" s="556" t="s">
        <v>2003</v>
      </c>
      <c r="B41" s="555" t="s">
        <v>2004</v>
      </c>
      <c r="C41" s="551"/>
      <c r="D41" s="552"/>
      <c r="E41" s="562">
        <v>7</v>
      </c>
      <c r="F41" s="605">
        <v>7</v>
      </c>
      <c r="G41" s="562">
        <v>7</v>
      </c>
      <c r="H41" s="605">
        <v>7</v>
      </c>
      <c r="I41" s="9"/>
    </row>
    <row r="42" spans="1:9" s="10" customFormat="1" ht="15.75" customHeight="1">
      <c r="A42" s="556" t="s">
        <v>2005</v>
      </c>
      <c r="B42" s="555" t="s">
        <v>2006</v>
      </c>
      <c r="C42" s="551"/>
      <c r="D42" s="552"/>
      <c r="E42" s="562">
        <v>22</v>
      </c>
      <c r="F42" s="605">
        <v>25</v>
      </c>
      <c r="G42" s="562">
        <v>22</v>
      </c>
      <c r="H42" s="605">
        <v>25</v>
      </c>
      <c r="I42" s="9"/>
    </row>
    <row r="43" spans="1:9" s="10" customFormat="1" ht="15.75" customHeight="1">
      <c r="A43" s="556" t="s">
        <v>2007</v>
      </c>
      <c r="B43" s="555" t="s">
        <v>2008</v>
      </c>
      <c r="C43" s="551"/>
      <c r="D43" s="552"/>
      <c r="E43" s="562">
        <v>1226</v>
      </c>
      <c r="F43" s="605">
        <v>1400</v>
      </c>
      <c r="G43" s="562">
        <v>1226</v>
      </c>
      <c r="H43" s="605">
        <v>1400</v>
      </c>
      <c r="I43" s="9"/>
    </row>
    <row r="44" spans="1:9" s="10" customFormat="1" ht="15.75" customHeight="1">
      <c r="A44" s="556" t="s">
        <v>2009</v>
      </c>
      <c r="B44" s="555" t="s">
        <v>2010</v>
      </c>
      <c r="C44" s="551"/>
      <c r="D44" s="552"/>
      <c r="E44" s="562">
        <v>110</v>
      </c>
      <c r="F44" s="605">
        <v>125</v>
      </c>
      <c r="G44" s="562">
        <v>110</v>
      </c>
      <c r="H44" s="605">
        <v>125</v>
      </c>
      <c r="I44" s="9"/>
    </row>
    <row r="45" spans="1:9" s="10" customFormat="1" ht="15.75" customHeight="1">
      <c r="A45" s="556" t="s">
        <v>2011</v>
      </c>
      <c r="B45" s="555" t="s">
        <v>2012</v>
      </c>
      <c r="C45" s="551"/>
      <c r="D45" s="552"/>
      <c r="E45" s="562">
        <v>23</v>
      </c>
      <c r="F45" s="605">
        <v>25</v>
      </c>
      <c r="G45" s="562">
        <v>23</v>
      </c>
      <c r="H45" s="605">
        <v>25</v>
      </c>
      <c r="I45" s="9"/>
    </row>
    <row r="46" spans="1:9" s="10" customFormat="1" ht="15.75" customHeight="1">
      <c r="A46" s="559" t="s">
        <v>2013</v>
      </c>
      <c r="B46" s="555" t="s">
        <v>2014</v>
      </c>
      <c r="C46" s="551"/>
      <c r="D46" s="552"/>
      <c r="E46" s="562">
        <v>38</v>
      </c>
      <c r="F46" s="605">
        <v>45</v>
      </c>
      <c r="G46" s="562">
        <v>38</v>
      </c>
      <c r="H46" s="605">
        <v>45</v>
      </c>
      <c r="I46" s="9"/>
    </row>
    <row r="47" spans="1:9" s="10" customFormat="1" ht="15.75" customHeight="1">
      <c r="A47" s="556" t="s">
        <v>2015</v>
      </c>
      <c r="B47" s="555" t="s">
        <v>2016</v>
      </c>
      <c r="C47" s="551"/>
      <c r="D47" s="552"/>
      <c r="E47" s="562">
        <v>0</v>
      </c>
      <c r="F47" s="605">
        <v>0</v>
      </c>
      <c r="G47" s="562">
        <v>0</v>
      </c>
      <c r="H47" s="605">
        <v>0</v>
      </c>
      <c r="I47" s="9"/>
    </row>
    <row r="48" spans="1:9" s="10" customFormat="1" ht="15.75" customHeight="1">
      <c r="A48" s="556" t="s">
        <v>2017</v>
      </c>
      <c r="B48" s="555" t="s">
        <v>2018</v>
      </c>
      <c r="C48" s="551"/>
      <c r="D48" s="552"/>
      <c r="E48" s="562">
        <v>15</v>
      </c>
      <c r="F48" s="605">
        <v>15</v>
      </c>
      <c r="G48" s="562">
        <v>15</v>
      </c>
      <c r="H48" s="605">
        <v>15</v>
      </c>
      <c r="I48" s="9"/>
    </row>
    <row r="49" spans="1:13" s="10" customFormat="1" ht="15.75" customHeight="1">
      <c r="A49" s="556" t="s">
        <v>2019</v>
      </c>
      <c r="B49" s="555" t="s">
        <v>2020</v>
      </c>
      <c r="C49" s="551"/>
      <c r="D49" s="552"/>
      <c r="E49" s="562">
        <v>41</v>
      </c>
      <c r="F49" s="605">
        <v>45</v>
      </c>
      <c r="G49" s="562">
        <v>41</v>
      </c>
      <c r="H49" s="605">
        <v>45</v>
      </c>
      <c r="I49" s="9"/>
    </row>
    <row r="50" spans="1:13" s="10" customFormat="1" ht="15.75" customHeight="1">
      <c r="A50" s="556" t="s">
        <v>2021</v>
      </c>
      <c r="B50" s="555" t="s">
        <v>2022</v>
      </c>
      <c r="C50" s="551"/>
      <c r="D50" s="552"/>
      <c r="E50" s="562">
        <v>15</v>
      </c>
      <c r="F50" s="605">
        <v>15</v>
      </c>
      <c r="G50" s="562">
        <v>15</v>
      </c>
      <c r="H50" s="605">
        <v>15</v>
      </c>
      <c r="I50" s="9"/>
    </row>
    <row r="51" spans="1:13" s="10" customFormat="1" ht="15.75" customHeight="1">
      <c r="A51" s="556" t="s">
        <v>2023</v>
      </c>
      <c r="B51" s="555" t="s">
        <v>2024</v>
      </c>
      <c r="C51" s="551"/>
      <c r="D51" s="552"/>
      <c r="E51" s="562">
        <v>1296</v>
      </c>
      <c r="F51" s="605">
        <v>1490</v>
      </c>
      <c r="G51" s="562">
        <v>1296</v>
      </c>
      <c r="H51" s="605">
        <v>1490</v>
      </c>
      <c r="I51" s="9"/>
    </row>
    <row r="52" spans="1:13" s="10" customFormat="1" ht="15.75" customHeight="1">
      <c r="A52" s="564" t="s">
        <v>2025</v>
      </c>
      <c r="B52" s="561" t="s">
        <v>2026</v>
      </c>
      <c r="C52" s="551"/>
      <c r="D52" s="552"/>
      <c r="E52" s="562">
        <v>1562</v>
      </c>
      <c r="F52" s="605">
        <v>1795</v>
      </c>
      <c r="G52" s="562">
        <v>1562</v>
      </c>
      <c r="H52" s="605">
        <v>1795</v>
      </c>
      <c r="I52" s="9"/>
    </row>
    <row r="53" spans="1:13" s="10" customFormat="1" ht="15.75" customHeight="1">
      <c r="A53" s="556"/>
      <c r="B53" s="565"/>
      <c r="C53" s="566"/>
      <c r="D53" s="552"/>
      <c r="E53" s="567"/>
      <c r="F53" s="605"/>
      <c r="G53" s="567"/>
      <c r="H53" s="605"/>
      <c r="I53" s="9"/>
    </row>
    <row r="54" spans="1:13" s="10" customFormat="1" ht="15.75" customHeight="1">
      <c r="A54" s="556" t="s">
        <v>2027</v>
      </c>
      <c r="B54" s="568" t="s">
        <v>2028</v>
      </c>
      <c r="C54" s="551"/>
      <c r="D54" s="569"/>
      <c r="E54" s="562">
        <v>726</v>
      </c>
      <c r="F54" s="605">
        <v>835</v>
      </c>
      <c r="G54" s="562">
        <v>726</v>
      </c>
      <c r="H54" s="605">
        <v>835</v>
      </c>
      <c r="I54" s="9"/>
    </row>
    <row r="55" spans="1:13" s="10" customFormat="1" ht="15.75" customHeight="1">
      <c r="A55" s="556" t="s">
        <v>2029</v>
      </c>
      <c r="B55" s="555" t="s">
        <v>2030</v>
      </c>
      <c r="C55" s="551"/>
      <c r="D55" s="569"/>
      <c r="E55" s="562">
        <v>726</v>
      </c>
      <c r="F55" s="605">
        <v>835</v>
      </c>
      <c r="G55" s="562">
        <v>726</v>
      </c>
      <c r="H55" s="605">
        <v>835</v>
      </c>
      <c r="I55" s="9"/>
    </row>
    <row r="56" spans="1:13" s="10" customFormat="1" ht="15.75" customHeight="1">
      <c r="A56" s="556" t="s">
        <v>2031</v>
      </c>
      <c r="B56" s="555" t="s">
        <v>2032</v>
      </c>
      <c r="C56" s="551"/>
      <c r="D56" s="569"/>
      <c r="E56" s="562">
        <v>726</v>
      </c>
      <c r="F56" s="605">
        <v>835</v>
      </c>
      <c r="G56" s="562">
        <v>726</v>
      </c>
      <c r="H56" s="605">
        <v>835</v>
      </c>
      <c r="I56" s="9"/>
    </row>
    <row r="57" spans="1:13" s="10" customFormat="1" ht="15.75" customHeight="1">
      <c r="A57" s="556" t="s">
        <v>2033</v>
      </c>
      <c r="B57" s="555" t="s">
        <v>2034</v>
      </c>
      <c r="C57" s="551"/>
      <c r="D57" s="569"/>
      <c r="E57" s="562">
        <v>726</v>
      </c>
      <c r="F57" s="605">
        <v>835</v>
      </c>
      <c r="G57" s="562">
        <v>726</v>
      </c>
      <c r="H57" s="605">
        <v>835</v>
      </c>
      <c r="I57" s="9"/>
    </row>
    <row r="58" spans="1:13" s="10" customFormat="1" ht="15.75" customHeight="1" thickBot="1">
      <c r="A58" s="570"/>
      <c r="B58" s="571"/>
      <c r="C58" s="572"/>
      <c r="D58" s="573"/>
      <c r="E58" s="573"/>
      <c r="F58" s="609"/>
      <c r="G58" s="574"/>
      <c r="H58" s="609"/>
      <c r="I58" s="9"/>
    </row>
    <row r="59" spans="1:13" s="10" customFormat="1" ht="16.5" thickTop="1">
      <c r="A59" s="322" t="s">
        <v>121</v>
      </c>
      <c r="B59" s="165"/>
      <c r="C59" s="575">
        <f>SUM(C8)</f>
        <v>0</v>
      </c>
      <c r="D59" s="575"/>
      <c r="E59" s="576">
        <f t="shared" ref="E59:H60" si="0">SUM(E8)</f>
        <v>2193</v>
      </c>
      <c r="F59" s="576">
        <f t="shared" si="0"/>
        <v>2521</v>
      </c>
      <c r="G59" s="576">
        <f>SUM(G8)</f>
        <v>2193</v>
      </c>
      <c r="H59" s="576">
        <f t="shared" si="0"/>
        <v>2521</v>
      </c>
      <c r="I59" s="9"/>
    </row>
    <row r="60" spans="1:13" s="10" customFormat="1" ht="13.5" customHeight="1">
      <c r="A60" s="323" t="s">
        <v>122</v>
      </c>
      <c r="B60" s="166"/>
      <c r="C60" s="577">
        <f>SUM(C9)</f>
        <v>0</v>
      </c>
      <c r="D60" s="577"/>
      <c r="E60" s="578">
        <f t="shared" si="0"/>
        <v>2849</v>
      </c>
      <c r="F60" s="578">
        <f t="shared" si="0"/>
        <v>3276</v>
      </c>
      <c r="G60" s="578">
        <f>SUM(G9)</f>
        <v>2849</v>
      </c>
      <c r="H60" s="578">
        <f>SUM(H9)</f>
        <v>3276</v>
      </c>
      <c r="I60" s="9"/>
    </row>
    <row r="61" spans="1:13" s="58" customFormat="1" ht="15.75" customHeight="1">
      <c r="A61" s="579" t="s">
        <v>123</v>
      </c>
      <c r="B61" s="580"/>
      <c r="C61" s="581">
        <f>SUM(C10)</f>
        <v>0</v>
      </c>
      <c r="D61" s="582"/>
      <c r="E61" s="578">
        <f>SUM(E10)</f>
        <v>33832</v>
      </c>
      <c r="F61" s="578">
        <f>SUM(F10)</f>
        <v>38882</v>
      </c>
      <c r="G61" s="578">
        <f>SUM(G10)</f>
        <v>33832</v>
      </c>
      <c r="H61" s="578">
        <f>SUM(H10)</f>
        <v>38882</v>
      </c>
      <c r="I61" s="380"/>
      <c r="J61" s="380"/>
      <c r="K61" s="380"/>
      <c r="L61" s="4"/>
      <c r="M61" s="380"/>
    </row>
    <row r="62" spans="1:13" s="58" customFormat="1" ht="21.75" customHeight="1">
      <c r="A62" s="681" t="s">
        <v>297</v>
      </c>
      <c r="B62" s="682"/>
      <c r="C62" s="682"/>
      <c r="D62" s="682"/>
      <c r="E62" s="682"/>
      <c r="F62" s="682"/>
      <c r="G62" s="682"/>
      <c r="H62" s="683"/>
      <c r="I62" s="380"/>
      <c r="J62" s="380"/>
      <c r="K62" s="380"/>
      <c r="L62" s="4"/>
      <c r="M62" s="380"/>
    </row>
    <row r="63" spans="1:13" ht="15.95" customHeight="1">
      <c r="A63" s="680" t="s">
        <v>2035</v>
      </c>
      <c r="B63" s="680"/>
      <c r="C63" s="680"/>
      <c r="D63" s="680"/>
      <c r="E63" s="680"/>
      <c r="F63" s="680"/>
      <c r="G63" s="680"/>
      <c r="H63" s="680"/>
    </row>
    <row r="64" spans="1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</sheetData>
  <mergeCells count="10">
    <mergeCell ref="A63:H63"/>
    <mergeCell ref="A62:H62"/>
    <mergeCell ref="A6:A7"/>
    <mergeCell ref="B6:B7"/>
    <mergeCell ref="C6:D6"/>
    <mergeCell ref="E6:F6"/>
    <mergeCell ref="G6:H6"/>
    <mergeCell ref="A8:B8"/>
    <mergeCell ref="A9:B9"/>
    <mergeCell ref="A10:B10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64" orientation="portrait" r:id="rId1"/>
  <headerFooter alignWithMargins="0">
    <oddFooter>&amp;R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C7" sqref="C7:R7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9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</row>
    <row r="2" spans="1:20">
      <c r="A2" s="221"/>
      <c r="B2" s="222" t="s">
        <v>169</v>
      </c>
      <c r="C2" s="213" t="str">
        <f>Kadar.ode.!C2</f>
        <v>*07219750</v>
      </c>
      <c r="D2" s="217"/>
      <c r="E2" s="217"/>
      <c r="F2" s="219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</row>
    <row r="3" spans="1:20">
      <c r="A3" s="221"/>
      <c r="B3" s="222"/>
      <c r="C3" s="213"/>
      <c r="D3" s="217"/>
      <c r="E3" s="217"/>
      <c r="F3" s="219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9"/>
    </row>
    <row r="4" spans="1:20" ht="14.25">
      <c r="A4" s="221"/>
      <c r="B4" s="222" t="s">
        <v>1810</v>
      </c>
      <c r="C4" s="214" t="s">
        <v>139</v>
      </c>
      <c r="D4" s="218"/>
      <c r="E4" s="218"/>
      <c r="F4" s="22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94"/>
      <c r="T4" s="136"/>
    </row>
    <row r="5" spans="1:20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36"/>
      <c r="T5" s="136"/>
    </row>
    <row r="6" spans="1:20" ht="12.75" customHeight="1">
      <c r="A6" s="665" t="s">
        <v>53</v>
      </c>
      <c r="B6" s="665" t="s">
        <v>298</v>
      </c>
      <c r="C6" s="698" t="s">
        <v>264</v>
      </c>
      <c r="D6" s="699"/>
      <c r="E6" s="699"/>
      <c r="F6" s="699"/>
      <c r="G6" s="699"/>
      <c r="H6" s="699"/>
      <c r="I6" s="699"/>
      <c r="J6" s="699"/>
      <c r="K6" s="698" t="s">
        <v>265</v>
      </c>
      <c r="L6" s="699"/>
      <c r="M6" s="699"/>
      <c r="N6" s="699"/>
      <c r="O6" s="699"/>
      <c r="P6" s="699"/>
      <c r="Q6" s="699"/>
      <c r="R6" s="699"/>
      <c r="S6" s="692" t="s">
        <v>266</v>
      </c>
      <c r="T6" s="692" t="s">
        <v>222</v>
      </c>
    </row>
    <row r="7" spans="1:20" ht="18.75" customHeight="1" thickBot="1">
      <c r="A7" s="666"/>
      <c r="B7" s="666"/>
      <c r="C7" s="695" t="s">
        <v>1816</v>
      </c>
      <c r="D7" s="696"/>
      <c r="E7" s="696"/>
      <c r="F7" s="697"/>
      <c r="G7" s="695" t="s">
        <v>1846</v>
      </c>
      <c r="H7" s="696"/>
      <c r="I7" s="696"/>
      <c r="J7" s="697"/>
      <c r="K7" s="695" t="s">
        <v>1816</v>
      </c>
      <c r="L7" s="696"/>
      <c r="M7" s="696"/>
      <c r="N7" s="697"/>
      <c r="O7" s="695" t="s">
        <v>1846</v>
      </c>
      <c r="P7" s="696"/>
      <c r="Q7" s="696"/>
      <c r="R7" s="696"/>
      <c r="S7" s="693"/>
      <c r="T7" s="693"/>
    </row>
    <row r="8" spans="1:20" ht="24" thickTop="1" thickBot="1">
      <c r="A8" s="308"/>
      <c r="B8" s="181"/>
      <c r="C8" s="230" t="s">
        <v>88</v>
      </c>
      <c r="D8" s="230" t="s">
        <v>111</v>
      </c>
      <c r="E8" s="230" t="s">
        <v>110</v>
      </c>
      <c r="F8" s="230" t="s">
        <v>109</v>
      </c>
      <c r="G8" s="230" t="s">
        <v>88</v>
      </c>
      <c r="H8" s="230" t="s">
        <v>111</v>
      </c>
      <c r="I8" s="230" t="s">
        <v>110</v>
      </c>
      <c r="J8" s="230" t="s">
        <v>109</v>
      </c>
      <c r="K8" s="230" t="s">
        <v>88</v>
      </c>
      <c r="L8" s="230" t="s">
        <v>111</v>
      </c>
      <c r="M8" s="230" t="s">
        <v>110</v>
      </c>
      <c r="N8" s="230" t="s">
        <v>109</v>
      </c>
      <c r="O8" s="230" t="s">
        <v>88</v>
      </c>
      <c r="P8" s="230" t="s">
        <v>111</v>
      </c>
      <c r="Q8" s="230" t="s">
        <v>110</v>
      </c>
      <c r="R8" s="230" t="s">
        <v>109</v>
      </c>
      <c r="S8" s="694"/>
      <c r="T8" s="694"/>
    </row>
    <row r="9" spans="1:20" ht="13.5" customHeight="1" thickTop="1">
      <c r="A9" s="279" t="s">
        <v>155</v>
      </c>
      <c r="B9" s="287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99"/>
      <c r="S9" s="121"/>
      <c r="T9" s="309"/>
    </row>
    <row r="10" spans="1:20">
      <c r="A10" s="185" t="s">
        <v>156</v>
      </c>
      <c r="B10" s="185" t="s">
        <v>157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41"/>
      <c r="S10" s="117"/>
      <c r="T10" s="310"/>
    </row>
    <row r="11" spans="1:20" ht="25.5">
      <c r="A11" s="185" t="s">
        <v>156</v>
      </c>
      <c r="B11" s="185" t="s">
        <v>158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7"/>
      <c r="S11" s="116"/>
      <c r="T11" s="310"/>
    </row>
    <row r="12" spans="1:20">
      <c r="A12" s="185" t="s">
        <v>159</v>
      </c>
      <c r="B12" s="185" t="s">
        <v>160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41"/>
      <c r="S12" s="117"/>
      <c r="T12" s="310"/>
    </row>
    <row r="13" spans="1:20">
      <c r="A13" s="183" t="s">
        <v>161</v>
      </c>
      <c r="B13" s="198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99"/>
      <c r="S13" s="121"/>
      <c r="T13" s="309"/>
    </row>
    <row r="14" spans="1:20" ht="38.25">
      <c r="A14" s="185" t="s">
        <v>162</v>
      </c>
      <c r="B14" s="185" t="s">
        <v>260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41"/>
      <c r="S14" s="117"/>
      <c r="T14" s="310"/>
    </row>
    <row r="15" spans="1:20" ht="25.5">
      <c r="A15" s="185" t="s">
        <v>162</v>
      </c>
      <c r="B15" s="185" t="s">
        <v>261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41"/>
      <c r="S15" s="117"/>
      <c r="T15" s="310"/>
    </row>
    <row r="16" spans="1:20" ht="51">
      <c r="A16" s="185" t="s">
        <v>163</v>
      </c>
      <c r="B16" s="185" t="s">
        <v>262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99"/>
      <c r="S16" s="121"/>
      <c r="T16" s="309"/>
    </row>
    <row r="17" spans="1:20">
      <c r="A17" s="186" t="s">
        <v>263</v>
      </c>
      <c r="B17" s="187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9"/>
      <c r="S17" s="182"/>
      <c r="T17" s="311"/>
    </row>
    <row r="18" spans="1:20">
      <c r="A18" s="190" t="s">
        <v>164</v>
      </c>
      <c r="B18" s="182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3"/>
      <c r="T18" s="312"/>
    </row>
    <row r="19" spans="1:20">
      <c r="A19" s="690" t="s">
        <v>88</v>
      </c>
      <c r="B19" s="691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313"/>
      <c r="S19" s="314"/>
      <c r="T19" s="315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zoomScaleSheetLayoutView="100" workbookViewId="0">
      <selection activeCell="E7" sqref="E7:H7"/>
    </sheetView>
  </sheetViews>
  <sheetFormatPr defaultRowHeight="12.75"/>
  <cols>
    <col min="1" max="1" width="9" style="11" bestFit="1" customWidth="1"/>
    <col min="2" max="2" width="43.140625" style="11" customWidth="1"/>
    <col min="3" max="3" width="14.140625" style="11" customWidth="1"/>
    <col min="4" max="4" width="11.28515625" style="11" bestFit="1" customWidth="1"/>
    <col min="5" max="5" width="8.140625" style="11" customWidth="1"/>
    <col min="6" max="11" width="8" style="11" bestFit="1" customWidth="1"/>
    <col min="12" max="13" width="8" style="12" bestFit="1" customWidth="1"/>
    <col min="14" max="15" width="8" style="11" bestFit="1" customWidth="1"/>
    <col min="16" max="17" width="8" style="12" bestFit="1" customWidth="1"/>
    <col min="18" max="16384" width="9.140625" style="12"/>
  </cols>
  <sheetData>
    <row r="1" spans="1:18" s="32" customFormat="1" ht="15.75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7"/>
      <c r="H1" s="219"/>
      <c r="P1" s="15"/>
      <c r="Q1" s="15"/>
      <c r="R1" s="34"/>
    </row>
    <row r="2" spans="1:18" s="32" customFormat="1" ht="15.75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7"/>
      <c r="H2" s="219"/>
      <c r="P2" s="15"/>
      <c r="Q2" s="15"/>
      <c r="R2" s="34"/>
    </row>
    <row r="3" spans="1:18" s="32" customFormat="1" ht="15.75">
      <c r="A3" s="221"/>
      <c r="B3" s="222"/>
      <c r="C3" s="213"/>
      <c r="D3" s="217"/>
      <c r="E3" s="217"/>
      <c r="F3" s="217"/>
      <c r="G3" s="217"/>
      <c r="H3" s="219"/>
      <c r="P3" s="15"/>
      <c r="Q3" s="15"/>
      <c r="R3" s="34"/>
    </row>
    <row r="4" spans="1:18" s="32" customFormat="1" ht="15.75">
      <c r="A4" s="221"/>
      <c r="B4" s="222" t="s">
        <v>1811</v>
      </c>
      <c r="C4" s="214" t="s">
        <v>259</v>
      </c>
      <c r="D4" s="218"/>
      <c r="E4" s="218"/>
      <c r="F4" s="218"/>
      <c r="G4" s="218"/>
      <c r="H4" s="220"/>
      <c r="P4" s="15"/>
      <c r="Q4" s="15"/>
    </row>
    <row r="5" spans="1:18" s="32" customFormat="1" ht="15.75">
      <c r="A5" s="35"/>
      <c r="B5" s="35"/>
      <c r="C5" s="35"/>
      <c r="D5" s="35"/>
      <c r="E5" s="35"/>
      <c r="F5" s="35"/>
      <c r="G5" s="35"/>
      <c r="H5" s="31"/>
      <c r="I5" s="31"/>
      <c r="J5" s="31"/>
      <c r="K5" s="31"/>
      <c r="N5" s="31"/>
      <c r="O5" s="31"/>
      <c r="P5" s="15"/>
      <c r="Q5" s="15"/>
    </row>
    <row r="6" spans="1:18" s="32" customFormat="1" ht="12.75" customHeight="1">
      <c r="A6" s="704" t="s">
        <v>53</v>
      </c>
      <c r="B6" s="705" t="s">
        <v>216</v>
      </c>
      <c r="C6" s="705" t="s">
        <v>299</v>
      </c>
      <c r="D6" s="703" t="s">
        <v>1833</v>
      </c>
      <c r="E6" s="706" t="s">
        <v>88</v>
      </c>
      <c r="F6" s="706"/>
      <c r="G6" s="706"/>
      <c r="H6" s="706"/>
    </row>
    <row r="7" spans="1:18" s="36" customFormat="1" ht="12.75" customHeight="1">
      <c r="A7" s="704"/>
      <c r="B7" s="705"/>
      <c r="C7" s="705"/>
      <c r="D7" s="703"/>
      <c r="E7" s="705" t="s">
        <v>1816</v>
      </c>
      <c r="F7" s="705"/>
      <c r="G7" s="705" t="s">
        <v>1846</v>
      </c>
      <c r="H7" s="705"/>
    </row>
    <row r="8" spans="1:18" s="36" customFormat="1" ht="22.5">
      <c r="A8" s="704"/>
      <c r="B8" s="705"/>
      <c r="C8" s="705"/>
      <c r="D8" s="703"/>
      <c r="E8" s="167" t="s">
        <v>13</v>
      </c>
      <c r="F8" s="167" t="s">
        <v>50</v>
      </c>
      <c r="G8" s="167" t="s">
        <v>13</v>
      </c>
      <c r="H8" s="167" t="s">
        <v>50</v>
      </c>
    </row>
    <row r="9" spans="1:18" s="36" customFormat="1" ht="51" customHeight="1">
      <c r="A9" s="316"/>
      <c r="B9" s="700" t="s">
        <v>1835</v>
      </c>
      <c r="C9" s="701"/>
      <c r="D9" s="701"/>
      <c r="E9" s="701"/>
      <c r="F9" s="701"/>
      <c r="G9" s="701"/>
      <c r="H9" s="702"/>
    </row>
    <row r="10" spans="1:18" s="36" customFormat="1">
      <c r="A10" s="168" t="s">
        <v>1819</v>
      </c>
      <c r="B10" s="419" t="s">
        <v>225</v>
      </c>
      <c r="C10" s="168" t="s">
        <v>1834</v>
      </c>
      <c r="D10" s="169">
        <v>5889.37</v>
      </c>
      <c r="E10" s="418"/>
      <c r="F10" s="144">
        <f t="shared" ref="F10:F16" si="0">D10*E10</f>
        <v>0</v>
      </c>
      <c r="G10" s="418"/>
      <c r="H10" s="144">
        <f t="shared" ref="H10:H16" si="1">D10*G10</f>
        <v>0</v>
      </c>
    </row>
    <row r="11" spans="1:18" s="36" customFormat="1">
      <c r="A11" s="168" t="s">
        <v>1820</v>
      </c>
      <c r="B11" s="419" t="s">
        <v>1821</v>
      </c>
      <c r="C11" s="168" t="s">
        <v>1834</v>
      </c>
      <c r="D11" s="169">
        <v>5889.37</v>
      </c>
      <c r="E11" s="418"/>
      <c r="F11" s="144">
        <f t="shared" si="0"/>
        <v>0</v>
      </c>
      <c r="G11" s="418"/>
      <c r="H11" s="144">
        <f t="shared" si="1"/>
        <v>0</v>
      </c>
    </row>
    <row r="12" spans="1:18" s="36" customFormat="1">
      <c r="A12" s="168" t="s">
        <v>1822</v>
      </c>
      <c r="B12" s="419" t="s">
        <v>1823</v>
      </c>
      <c r="C12" s="168" t="s">
        <v>1834</v>
      </c>
      <c r="D12" s="169">
        <v>7067.24</v>
      </c>
      <c r="E12" s="418"/>
      <c r="F12" s="144">
        <f t="shared" si="0"/>
        <v>0</v>
      </c>
      <c r="G12" s="418"/>
      <c r="H12" s="144">
        <f t="shared" si="1"/>
        <v>0</v>
      </c>
    </row>
    <row r="13" spans="1:18" s="36" customFormat="1">
      <c r="A13" s="168" t="s">
        <v>1824</v>
      </c>
      <c r="B13" s="419" t="s">
        <v>1825</v>
      </c>
      <c r="C13" s="168" t="s">
        <v>1834</v>
      </c>
      <c r="D13" s="169">
        <v>3121.37</v>
      </c>
      <c r="E13" s="418"/>
      <c r="F13" s="144">
        <f t="shared" si="0"/>
        <v>0</v>
      </c>
      <c r="G13" s="418"/>
      <c r="H13" s="144">
        <f t="shared" si="1"/>
        <v>0</v>
      </c>
    </row>
    <row r="14" spans="1:18" s="36" customFormat="1">
      <c r="A14" s="168" t="s">
        <v>1826</v>
      </c>
      <c r="B14" s="419" t="s">
        <v>1827</v>
      </c>
      <c r="C14" s="168" t="s">
        <v>1834</v>
      </c>
      <c r="D14" s="169">
        <v>3710.3</v>
      </c>
      <c r="E14" s="418"/>
      <c r="F14" s="144">
        <f t="shared" si="0"/>
        <v>0</v>
      </c>
      <c r="G14" s="418"/>
      <c r="H14" s="144">
        <f t="shared" si="1"/>
        <v>0</v>
      </c>
    </row>
    <row r="15" spans="1:18" s="36" customFormat="1">
      <c r="A15" s="168" t="s">
        <v>1828</v>
      </c>
      <c r="B15" s="419" t="s">
        <v>251</v>
      </c>
      <c r="C15" s="168" t="s">
        <v>1834</v>
      </c>
      <c r="D15" s="169">
        <v>2179.0700000000002</v>
      </c>
      <c r="E15" s="418"/>
      <c r="F15" s="144">
        <f t="shared" si="0"/>
        <v>0</v>
      </c>
      <c r="G15" s="418"/>
      <c r="H15" s="144">
        <f t="shared" si="1"/>
        <v>0</v>
      </c>
    </row>
    <row r="16" spans="1:18" s="36" customFormat="1">
      <c r="A16" s="168" t="s">
        <v>1829</v>
      </c>
      <c r="B16" s="419" t="s">
        <v>1830</v>
      </c>
      <c r="C16" s="168" t="s">
        <v>1834</v>
      </c>
      <c r="D16" s="169">
        <v>1177.8699999999999</v>
      </c>
      <c r="E16" s="418"/>
      <c r="F16" s="144">
        <f t="shared" si="0"/>
        <v>0</v>
      </c>
      <c r="G16" s="418"/>
      <c r="H16" s="144">
        <f t="shared" si="1"/>
        <v>0</v>
      </c>
    </row>
    <row r="17" spans="1:8" s="36" customFormat="1">
      <c r="A17" s="168" t="s">
        <v>1831</v>
      </c>
      <c r="B17" s="419" t="s">
        <v>1832</v>
      </c>
      <c r="C17" s="168" t="s">
        <v>1834</v>
      </c>
      <c r="D17" s="169">
        <v>1177.8699999999999</v>
      </c>
      <c r="E17" s="418"/>
      <c r="F17" s="144">
        <f t="shared" ref="F17:F45" si="2">D17*E17</f>
        <v>0</v>
      </c>
      <c r="G17" s="418"/>
      <c r="H17" s="144">
        <f t="shared" ref="H17:H45" si="3">D17*G17</f>
        <v>0</v>
      </c>
    </row>
    <row r="18" spans="1:8" s="36" customFormat="1" ht="51.75" customHeight="1">
      <c r="A18" s="316"/>
      <c r="B18" s="700" t="s">
        <v>1836</v>
      </c>
      <c r="C18" s="701"/>
      <c r="D18" s="701"/>
      <c r="E18" s="701"/>
      <c r="F18" s="701"/>
      <c r="G18" s="701"/>
      <c r="H18" s="702"/>
    </row>
    <row r="19" spans="1:8" s="13" customFormat="1">
      <c r="A19" s="168">
        <v>540100</v>
      </c>
      <c r="B19" s="231" t="s">
        <v>225</v>
      </c>
      <c r="C19" s="168" t="s">
        <v>226</v>
      </c>
      <c r="D19" s="169">
        <v>11.2</v>
      </c>
      <c r="E19" s="144"/>
      <c r="F19" s="144">
        <f t="shared" si="2"/>
        <v>0</v>
      </c>
      <c r="G19" s="144"/>
      <c r="H19" s="144">
        <f t="shared" si="3"/>
        <v>0</v>
      </c>
    </row>
    <row r="20" spans="1:8" s="13" customFormat="1">
      <c r="A20" s="168">
        <v>540101</v>
      </c>
      <c r="B20" s="231" t="s">
        <v>227</v>
      </c>
      <c r="C20" s="168" t="s">
        <v>226</v>
      </c>
      <c r="D20" s="169">
        <v>13.72</v>
      </c>
      <c r="E20" s="144"/>
      <c r="F20" s="144">
        <f t="shared" si="2"/>
        <v>0</v>
      </c>
      <c r="G20" s="144"/>
      <c r="H20" s="144">
        <f t="shared" si="3"/>
        <v>0</v>
      </c>
    </row>
    <row r="21" spans="1:8" s="13" customFormat="1">
      <c r="A21" s="168">
        <v>540102</v>
      </c>
      <c r="B21" s="231" t="s">
        <v>228</v>
      </c>
      <c r="C21" s="168" t="s">
        <v>226</v>
      </c>
      <c r="D21" s="169">
        <v>17.190000000000001</v>
      </c>
      <c r="E21" s="144"/>
      <c r="F21" s="144">
        <f t="shared" si="2"/>
        <v>0</v>
      </c>
      <c r="G21" s="144"/>
      <c r="H21" s="144">
        <f t="shared" si="3"/>
        <v>0</v>
      </c>
    </row>
    <row r="22" spans="1:8" s="13" customFormat="1">
      <c r="A22" s="168">
        <v>540103</v>
      </c>
      <c r="B22" s="231" t="s">
        <v>229</v>
      </c>
      <c r="C22" s="168" t="s">
        <v>226</v>
      </c>
      <c r="D22" s="169">
        <v>14.17</v>
      </c>
      <c r="E22" s="144"/>
      <c r="F22" s="144">
        <f t="shared" si="2"/>
        <v>0</v>
      </c>
      <c r="G22" s="144"/>
      <c r="H22" s="144">
        <f t="shared" si="3"/>
        <v>0</v>
      </c>
    </row>
    <row r="23" spans="1:8" s="13" customFormat="1">
      <c r="A23" s="168">
        <v>540104</v>
      </c>
      <c r="B23" s="231" t="s">
        <v>230</v>
      </c>
      <c r="C23" s="168" t="s">
        <v>226</v>
      </c>
      <c r="D23" s="169">
        <v>11.46</v>
      </c>
      <c r="E23" s="144"/>
      <c r="F23" s="144">
        <f t="shared" si="2"/>
        <v>0</v>
      </c>
      <c r="G23" s="144"/>
      <c r="H23" s="144">
        <f t="shared" si="3"/>
        <v>0</v>
      </c>
    </row>
    <row r="24" spans="1:8" s="13" customFormat="1" ht="22.5">
      <c r="A24" s="168">
        <v>540105</v>
      </c>
      <c r="B24" s="231" t="s">
        <v>231</v>
      </c>
      <c r="C24" s="168" t="s">
        <v>226</v>
      </c>
      <c r="D24" s="169">
        <v>12.08</v>
      </c>
      <c r="E24" s="144"/>
      <c r="F24" s="144">
        <f t="shared" si="2"/>
        <v>0</v>
      </c>
      <c r="G24" s="144"/>
      <c r="H24" s="144">
        <f t="shared" si="3"/>
        <v>0</v>
      </c>
    </row>
    <row r="25" spans="1:8" s="13" customFormat="1">
      <c r="A25" s="168">
        <v>560100</v>
      </c>
      <c r="B25" s="231" t="s">
        <v>232</v>
      </c>
      <c r="C25" s="168" t="s">
        <v>226</v>
      </c>
      <c r="D25" s="169">
        <v>11.2</v>
      </c>
      <c r="E25" s="144"/>
      <c r="F25" s="144">
        <f t="shared" si="2"/>
        <v>0</v>
      </c>
      <c r="G25" s="144"/>
      <c r="H25" s="144">
        <f t="shared" si="3"/>
        <v>0</v>
      </c>
    </row>
    <row r="26" spans="1:8" s="13" customFormat="1" ht="22.5">
      <c r="A26" s="168">
        <v>560101</v>
      </c>
      <c r="B26" s="231" t="s">
        <v>233</v>
      </c>
      <c r="C26" s="168" t="s">
        <v>226</v>
      </c>
      <c r="D26" s="169" t="s">
        <v>234</v>
      </c>
      <c r="E26" s="144"/>
      <c r="F26" s="144" t="e">
        <f t="shared" si="2"/>
        <v>#VALUE!</v>
      </c>
      <c r="G26" s="144"/>
      <c r="H26" s="144" t="e">
        <f t="shared" si="3"/>
        <v>#VALUE!</v>
      </c>
    </row>
    <row r="27" spans="1:8" s="13" customFormat="1">
      <c r="A27" s="168">
        <v>560200</v>
      </c>
      <c r="B27" s="231" t="s">
        <v>235</v>
      </c>
      <c r="C27" s="168" t="s">
        <v>226</v>
      </c>
      <c r="D27" s="169">
        <v>17.27</v>
      </c>
      <c r="E27" s="144"/>
      <c r="F27" s="144">
        <f t="shared" si="2"/>
        <v>0</v>
      </c>
      <c r="G27" s="144"/>
      <c r="H27" s="144">
        <f t="shared" si="3"/>
        <v>0</v>
      </c>
    </row>
    <row r="28" spans="1:8" s="13" customFormat="1">
      <c r="A28" s="168">
        <v>560800</v>
      </c>
      <c r="B28" s="231" t="s">
        <v>236</v>
      </c>
      <c r="C28" s="168" t="s">
        <v>226</v>
      </c>
      <c r="D28" s="169">
        <v>18.78</v>
      </c>
      <c r="E28" s="144"/>
      <c r="F28" s="144">
        <f t="shared" si="2"/>
        <v>0</v>
      </c>
      <c r="G28" s="144"/>
      <c r="H28" s="144">
        <f t="shared" si="3"/>
        <v>0</v>
      </c>
    </row>
    <row r="29" spans="1:8" s="13" customFormat="1">
      <c r="A29" s="168">
        <v>560300</v>
      </c>
      <c r="B29" s="231" t="s">
        <v>237</v>
      </c>
      <c r="C29" s="168" t="s">
        <v>226</v>
      </c>
      <c r="D29" s="169">
        <v>12.08</v>
      </c>
      <c r="E29" s="144"/>
      <c r="F29" s="144">
        <f t="shared" si="2"/>
        <v>0</v>
      </c>
      <c r="G29" s="144"/>
      <c r="H29" s="144">
        <f t="shared" si="3"/>
        <v>0</v>
      </c>
    </row>
    <row r="30" spans="1:8" s="13" customFormat="1">
      <c r="A30" s="168">
        <v>560102</v>
      </c>
      <c r="B30" s="231" t="s">
        <v>238</v>
      </c>
      <c r="C30" s="168" t="s">
        <v>226</v>
      </c>
      <c r="D30" s="169">
        <v>19.89</v>
      </c>
      <c r="E30" s="144"/>
      <c r="F30" s="144">
        <f t="shared" si="2"/>
        <v>0</v>
      </c>
      <c r="G30" s="144"/>
      <c r="H30" s="144">
        <f t="shared" si="3"/>
        <v>0</v>
      </c>
    </row>
    <row r="31" spans="1:8" s="13" customFormat="1" ht="22.5">
      <c r="A31" s="168">
        <v>560301</v>
      </c>
      <c r="B31" s="231" t="s">
        <v>239</v>
      </c>
      <c r="C31" s="168" t="s">
        <v>226</v>
      </c>
      <c r="D31" s="169">
        <v>13.31</v>
      </c>
      <c r="E31" s="144"/>
      <c r="F31" s="144">
        <f t="shared" si="2"/>
        <v>0</v>
      </c>
      <c r="G31" s="144"/>
      <c r="H31" s="144">
        <f t="shared" si="3"/>
        <v>0</v>
      </c>
    </row>
    <row r="32" spans="1:8" s="13" customFormat="1" ht="22.5">
      <c r="A32" s="168">
        <v>510110</v>
      </c>
      <c r="B32" s="231" t="s">
        <v>240</v>
      </c>
      <c r="C32" s="168" t="s">
        <v>52</v>
      </c>
      <c r="D32" s="169" t="s">
        <v>241</v>
      </c>
      <c r="E32" s="144"/>
      <c r="F32" s="144" t="e">
        <f t="shared" si="2"/>
        <v>#VALUE!</v>
      </c>
      <c r="G32" s="144"/>
      <c r="H32" s="144" t="e">
        <f t="shared" si="3"/>
        <v>#VALUE!</v>
      </c>
    </row>
    <row r="33" spans="1:8" s="13" customFormat="1" ht="22.5">
      <c r="A33" s="168">
        <v>510200</v>
      </c>
      <c r="B33" s="231" t="s">
        <v>242</v>
      </c>
      <c r="C33" s="168" t="s">
        <v>226</v>
      </c>
      <c r="D33" s="169" t="s">
        <v>243</v>
      </c>
      <c r="E33" s="144"/>
      <c r="F33" s="144" t="e">
        <f t="shared" si="2"/>
        <v>#VALUE!</v>
      </c>
      <c r="G33" s="144"/>
      <c r="H33" s="144" t="e">
        <f t="shared" si="3"/>
        <v>#VALUE!</v>
      </c>
    </row>
    <row r="34" spans="1:8" s="13" customFormat="1" ht="22.5">
      <c r="A34" s="168">
        <v>510299</v>
      </c>
      <c r="B34" s="231" t="s">
        <v>244</v>
      </c>
      <c r="C34" s="168" t="s">
        <v>226</v>
      </c>
      <c r="D34" s="169" t="s">
        <v>245</v>
      </c>
      <c r="E34" s="144"/>
      <c r="F34" s="144" t="e">
        <f t="shared" si="2"/>
        <v>#VALUE!</v>
      </c>
      <c r="G34" s="144"/>
      <c r="H34" s="144" t="e">
        <f t="shared" si="3"/>
        <v>#VALUE!</v>
      </c>
    </row>
    <row r="35" spans="1:8" s="13" customFormat="1" ht="22.5">
      <c r="A35" s="168">
        <v>510500</v>
      </c>
      <c r="B35" s="231" t="s">
        <v>246</v>
      </c>
      <c r="C35" s="168" t="s">
        <v>52</v>
      </c>
      <c r="D35" s="169" t="s">
        <v>247</v>
      </c>
      <c r="E35" s="144"/>
      <c r="F35" s="144" t="e">
        <f t="shared" si="2"/>
        <v>#VALUE!</v>
      </c>
      <c r="G35" s="144"/>
      <c r="H35" s="144" t="e">
        <f t="shared" si="3"/>
        <v>#VALUE!</v>
      </c>
    </row>
    <row r="36" spans="1:8" s="13" customFormat="1">
      <c r="A36" s="168">
        <v>520100</v>
      </c>
      <c r="B36" s="231" t="s">
        <v>248</v>
      </c>
      <c r="C36" s="168" t="s">
        <v>226</v>
      </c>
      <c r="D36" s="169">
        <v>10.66</v>
      </c>
      <c r="E36" s="144"/>
      <c r="F36" s="144">
        <f t="shared" si="2"/>
        <v>0</v>
      </c>
      <c r="G36" s="144"/>
      <c r="H36" s="144">
        <f t="shared" si="3"/>
        <v>0</v>
      </c>
    </row>
    <row r="37" spans="1:8" s="13" customFormat="1">
      <c r="A37" s="168">
        <v>520101</v>
      </c>
      <c r="B37" s="231" t="s">
        <v>249</v>
      </c>
      <c r="C37" s="168" t="s">
        <v>226</v>
      </c>
      <c r="D37" s="169">
        <v>20.02</v>
      </c>
      <c r="E37" s="144"/>
      <c r="F37" s="144">
        <f t="shared" si="2"/>
        <v>0</v>
      </c>
      <c r="G37" s="144"/>
      <c r="H37" s="144">
        <f t="shared" si="3"/>
        <v>0</v>
      </c>
    </row>
    <row r="38" spans="1:8" s="13" customFormat="1">
      <c r="A38" s="168">
        <v>520102</v>
      </c>
      <c r="B38" s="231" t="s">
        <v>250</v>
      </c>
      <c r="C38" s="168" t="s">
        <v>226</v>
      </c>
      <c r="D38" s="169">
        <v>17.690000000000001</v>
      </c>
      <c r="E38" s="144"/>
      <c r="F38" s="144">
        <f t="shared" si="2"/>
        <v>0</v>
      </c>
      <c r="G38" s="144"/>
      <c r="H38" s="144">
        <f t="shared" si="3"/>
        <v>0</v>
      </c>
    </row>
    <row r="39" spans="1:8" s="13" customFormat="1">
      <c r="A39" s="168">
        <v>521000</v>
      </c>
      <c r="B39" s="231" t="s">
        <v>251</v>
      </c>
      <c r="C39" s="168" t="s">
        <v>52</v>
      </c>
      <c r="D39" s="170">
        <v>2950.57</v>
      </c>
      <c r="E39" s="144"/>
      <c r="F39" s="144">
        <f t="shared" si="2"/>
        <v>0</v>
      </c>
      <c r="G39" s="144"/>
      <c r="H39" s="144">
        <f t="shared" si="3"/>
        <v>0</v>
      </c>
    </row>
    <row r="40" spans="1:8" s="13" customFormat="1">
      <c r="A40" s="168">
        <v>510000</v>
      </c>
      <c r="B40" s="231" t="s">
        <v>252</v>
      </c>
      <c r="C40" s="168" t="s">
        <v>52</v>
      </c>
      <c r="D40" s="170">
        <v>7928.48</v>
      </c>
      <c r="E40" s="144"/>
      <c r="F40" s="144">
        <f t="shared" si="2"/>
        <v>0</v>
      </c>
      <c r="G40" s="144"/>
      <c r="H40" s="144">
        <f t="shared" si="3"/>
        <v>0</v>
      </c>
    </row>
    <row r="41" spans="1:8" s="13" customFormat="1" ht="22.5">
      <c r="A41" s="168">
        <v>570100</v>
      </c>
      <c r="B41" s="231" t="s">
        <v>253</v>
      </c>
      <c r="C41" s="168" t="s">
        <v>52</v>
      </c>
      <c r="D41" s="169" t="s">
        <v>254</v>
      </c>
      <c r="E41" s="144"/>
      <c r="F41" s="144" t="e">
        <f t="shared" si="2"/>
        <v>#VALUE!</v>
      </c>
      <c r="G41" s="144"/>
      <c r="H41" s="144" t="e">
        <f t="shared" si="3"/>
        <v>#VALUE!</v>
      </c>
    </row>
    <row r="42" spans="1:8" s="13" customFormat="1">
      <c r="A42" s="168">
        <v>580100</v>
      </c>
      <c r="B42" s="231" t="s">
        <v>255</v>
      </c>
      <c r="C42" s="168" t="s">
        <v>226</v>
      </c>
      <c r="D42" s="169">
        <v>13.31</v>
      </c>
      <c r="E42" s="144"/>
      <c r="F42" s="144">
        <f t="shared" si="2"/>
        <v>0</v>
      </c>
      <c r="G42" s="144"/>
      <c r="H42" s="144">
        <f t="shared" si="3"/>
        <v>0</v>
      </c>
    </row>
    <row r="43" spans="1:8" s="13" customFormat="1">
      <c r="A43" s="168">
        <v>580101</v>
      </c>
      <c r="B43" s="231" t="s">
        <v>256</v>
      </c>
      <c r="C43" s="168" t="s">
        <v>226</v>
      </c>
      <c r="D43" s="169">
        <v>10.23</v>
      </c>
      <c r="E43" s="144"/>
      <c r="F43" s="144">
        <f t="shared" si="2"/>
        <v>0</v>
      </c>
      <c r="G43" s="144"/>
      <c r="H43" s="144">
        <f t="shared" si="3"/>
        <v>0</v>
      </c>
    </row>
    <row r="44" spans="1:8" s="13" customFormat="1">
      <c r="A44" s="168">
        <v>580102</v>
      </c>
      <c r="B44" s="231" t="s">
        <v>257</v>
      </c>
      <c r="C44" s="168" t="s">
        <v>226</v>
      </c>
      <c r="D44" s="169">
        <v>12.99</v>
      </c>
      <c r="E44" s="144"/>
      <c r="F44" s="144">
        <f t="shared" si="2"/>
        <v>0</v>
      </c>
      <c r="G44" s="144"/>
      <c r="H44" s="144">
        <f t="shared" si="3"/>
        <v>0</v>
      </c>
    </row>
    <row r="45" spans="1:8" s="13" customFormat="1" ht="22.5">
      <c r="A45" s="168">
        <v>590100</v>
      </c>
      <c r="B45" s="231" t="s">
        <v>258</v>
      </c>
      <c r="C45" s="168" t="s">
        <v>226</v>
      </c>
      <c r="D45" s="169">
        <v>26.6</v>
      </c>
      <c r="E45" s="144"/>
      <c r="F45" s="144">
        <f t="shared" si="2"/>
        <v>0</v>
      </c>
      <c r="G45" s="144"/>
      <c r="H45" s="144">
        <f t="shared" si="3"/>
        <v>0</v>
      </c>
    </row>
    <row r="46" spans="1:8" ht="48.75" customHeight="1">
      <c r="A46" s="316"/>
      <c r="B46" s="700" t="s">
        <v>1837</v>
      </c>
      <c r="C46" s="701"/>
      <c r="D46" s="701"/>
      <c r="E46" s="701"/>
      <c r="F46" s="701"/>
      <c r="G46" s="701"/>
      <c r="H46" s="702"/>
    </row>
    <row r="47" spans="1:8">
      <c r="A47" s="168">
        <v>590101</v>
      </c>
      <c r="B47" s="231" t="s">
        <v>225</v>
      </c>
      <c r="C47" s="168" t="s">
        <v>226</v>
      </c>
      <c r="D47" s="169">
        <v>6.38</v>
      </c>
      <c r="E47" s="382"/>
      <c r="F47" s="144">
        <f t="shared" ref="F47:F73" si="4">D47*E47</f>
        <v>0</v>
      </c>
      <c r="G47" s="382"/>
      <c r="H47" s="144">
        <f t="shared" ref="H47:H73" si="5">D47*G47</f>
        <v>0</v>
      </c>
    </row>
    <row r="48" spans="1:8">
      <c r="A48" s="168">
        <v>590102</v>
      </c>
      <c r="B48" s="231" t="s">
        <v>227</v>
      </c>
      <c r="C48" s="168" t="s">
        <v>226</v>
      </c>
      <c r="D48" s="169">
        <v>7.82</v>
      </c>
      <c r="E48" s="382"/>
      <c r="F48" s="144">
        <f t="shared" si="4"/>
        <v>0</v>
      </c>
      <c r="G48" s="382"/>
      <c r="H48" s="144">
        <f t="shared" si="5"/>
        <v>0</v>
      </c>
    </row>
    <row r="49" spans="1:8">
      <c r="A49" s="168">
        <v>590103</v>
      </c>
      <c r="B49" s="231" t="s">
        <v>228</v>
      </c>
      <c r="C49" s="168" t="s">
        <v>226</v>
      </c>
      <c r="D49" s="169">
        <v>9.8000000000000007</v>
      </c>
      <c r="E49" s="382"/>
      <c r="F49" s="144">
        <f t="shared" si="4"/>
        <v>0</v>
      </c>
      <c r="G49" s="382"/>
      <c r="H49" s="144">
        <f t="shared" si="5"/>
        <v>0</v>
      </c>
    </row>
    <row r="50" spans="1:8">
      <c r="A50" s="168">
        <v>590104</v>
      </c>
      <c r="B50" s="231" t="s">
        <v>229</v>
      </c>
      <c r="C50" s="168" t="s">
        <v>226</v>
      </c>
      <c r="D50" s="169">
        <v>8.08</v>
      </c>
      <c r="E50" s="383"/>
      <c r="F50" s="144">
        <f t="shared" si="4"/>
        <v>0</v>
      </c>
      <c r="G50" s="383"/>
      <c r="H50" s="144">
        <f t="shared" si="5"/>
        <v>0</v>
      </c>
    </row>
    <row r="51" spans="1:8">
      <c r="A51" s="168">
        <v>590105</v>
      </c>
      <c r="B51" s="231" t="s">
        <v>230</v>
      </c>
      <c r="C51" s="168" t="s">
        <v>226</v>
      </c>
      <c r="D51" s="169">
        <v>6.53</v>
      </c>
      <c r="E51" s="383"/>
      <c r="F51" s="144">
        <f t="shared" si="4"/>
        <v>0</v>
      </c>
      <c r="G51" s="383"/>
      <c r="H51" s="144">
        <f t="shared" si="5"/>
        <v>0</v>
      </c>
    </row>
    <row r="52" spans="1:8" ht="22.5">
      <c r="A52" s="168">
        <v>590106</v>
      </c>
      <c r="B52" s="231" t="s">
        <v>231</v>
      </c>
      <c r="C52" s="168" t="s">
        <v>226</v>
      </c>
      <c r="D52" s="169">
        <v>6.88</v>
      </c>
      <c r="E52" s="383"/>
      <c r="F52" s="144">
        <f t="shared" si="4"/>
        <v>0</v>
      </c>
      <c r="G52" s="383"/>
      <c r="H52" s="144">
        <f t="shared" si="5"/>
        <v>0</v>
      </c>
    </row>
    <row r="53" spans="1:8">
      <c r="A53" s="168">
        <v>590107</v>
      </c>
      <c r="B53" s="231" t="s">
        <v>232</v>
      </c>
      <c r="C53" s="168" t="s">
        <v>226</v>
      </c>
      <c r="D53" s="169">
        <v>6.38</v>
      </c>
      <c r="E53" s="383"/>
      <c r="F53" s="144">
        <f t="shared" si="4"/>
        <v>0</v>
      </c>
      <c r="G53" s="383"/>
      <c r="H53" s="144">
        <f t="shared" si="5"/>
        <v>0</v>
      </c>
    </row>
    <row r="54" spans="1:8" ht="22.5">
      <c r="A54" s="168">
        <v>590108</v>
      </c>
      <c r="B54" s="231" t="s">
        <v>233</v>
      </c>
      <c r="C54" s="168" t="s">
        <v>226</v>
      </c>
      <c r="D54" s="169" t="s">
        <v>1758</v>
      </c>
      <c r="E54" s="383"/>
      <c r="F54" s="144" t="e">
        <f t="shared" si="4"/>
        <v>#VALUE!</v>
      </c>
      <c r="G54" s="383"/>
      <c r="H54" s="144" t="e">
        <f t="shared" si="5"/>
        <v>#VALUE!</v>
      </c>
    </row>
    <row r="55" spans="1:8">
      <c r="A55" s="168">
        <v>590109</v>
      </c>
      <c r="B55" s="231" t="s">
        <v>235</v>
      </c>
      <c r="C55" s="168" t="s">
        <v>226</v>
      </c>
      <c r="D55" s="169">
        <v>9.84</v>
      </c>
      <c r="E55" s="383"/>
      <c r="F55" s="144">
        <f t="shared" si="4"/>
        <v>0</v>
      </c>
      <c r="G55" s="383"/>
      <c r="H55" s="144">
        <f t="shared" si="5"/>
        <v>0</v>
      </c>
    </row>
    <row r="56" spans="1:8">
      <c r="A56" s="168">
        <v>590110</v>
      </c>
      <c r="B56" s="231" t="s">
        <v>236</v>
      </c>
      <c r="C56" s="168" t="s">
        <v>226</v>
      </c>
      <c r="D56" s="169">
        <v>10.7</v>
      </c>
      <c r="E56" s="383"/>
      <c r="F56" s="144">
        <f t="shared" si="4"/>
        <v>0</v>
      </c>
      <c r="G56" s="383"/>
      <c r="H56" s="144">
        <f t="shared" si="5"/>
        <v>0</v>
      </c>
    </row>
    <row r="57" spans="1:8">
      <c r="A57" s="168">
        <v>590111</v>
      </c>
      <c r="B57" s="231" t="s">
        <v>237</v>
      </c>
      <c r="C57" s="168" t="s">
        <v>226</v>
      </c>
      <c r="D57" s="169">
        <v>6.88</v>
      </c>
      <c r="E57" s="383"/>
      <c r="F57" s="144">
        <f t="shared" si="4"/>
        <v>0</v>
      </c>
      <c r="G57" s="383"/>
      <c r="H57" s="144">
        <f t="shared" si="5"/>
        <v>0</v>
      </c>
    </row>
    <row r="58" spans="1:8">
      <c r="A58" s="168">
        <v>590112</v>
      </c>
      <c r="B58" s="231" t="s">
        <v>238</v>
      </c>
      <c r="C58" s="168" t="s">
        <v>226</v>
      </c>
      <c r="D58" s="169">
        <v>11.34</v>
      </c>
      <c r="E58" s="383"/>
      <c r="F58" s="144">
        <f t="shared" si="4"/>
        <v>0</v>
      </c>
      <c r="G58" s="383"/>
      <c r="H58" s="144">
        <f t="shared" si="5"/>
        <v>0</v>
      </c>
    </row>
    <row r="59" spans="1:8" ht="22.5">
      <c r="A59" s="168">
        <v>590113</v>
      </c>
      <c r="B59" s="231" t="s">
        <v>239</v>
      </c>
      <c r="C59" s="168" t="s">
        <v>226</v>
      </c>
      <c r="D59" s="169">
        <v>7.59</v>
      </c>
      <c r="E59" s="383"/>
      <c r="F59" s="144">
        <f t="shared" si="4"/>
        <v>0</v>
      </c>
      <c r="G59" s="383"/>
      <c r="H59" s="144">
        <f t="shared" si="5"/>
        <v>0</v>
      </c>
    </row>
    <row r="60" spans="1:8" ht="22.5">
      <c r="A60" s="168">
        <v>590114</v>
      </c>
      <c r="B60" s="231" t="s">
        <v>240</v>
      </c>
      <c r="C60" s="168" t="s">
        <v>52</v>
      </c>
      <c r="D60" s="169" t="s">
        <v>1759</v>
      </c>
      <c r="E60" s="383"/>
      <c r="F60" s="144" t="e">
        <f t="shared" si="4"/>
        <v>#VALUE!</v>
      </c>
      <c r="G60" s="383"/>
      <c r="H60" s="144" t="e">
        <f t="shared" si="5"/>
        <v>#VALUE!</v>
      </c>
    </row>
    <row r="61" spans="1:8" ht="22.5">
      <c r="A61" s="168">
        <v>590115</v>
      </c>
      <c r="B61" s="231" t="s">
        <v>242</v>
      </c>
      <c r="C61" s="168" t="s">
        <v>226</v>
      </c>
      <c r="D61" s="169" t="s">
        <v>1760</v>
      </c>
      <c r="E61" s="383"/>
      <c r="F61" s="144" t="e">
        <f t="shared" si="4"/>
        <v>#VALUE!</v>
      </c>
      <c r="G61" s="383"/>
      <c r="H61" s="144" t="e">
        <f t="shared" si="5"/>
        <v>#VALUE!</v>
      </c>
    </row>
    <row r="62" spans="1:8" ht="22.5">
      <c r="A62" s="168">
        <v>590116</v>
      </c>
      <c r="B62" s="231" t="s">
        <v>244</v>
      </c>
      <c r="C62" s="168" t="s">
        <v>226</v>
      </c>
      <c r="D62" s="169" t="s">
        <v>1761</v>
      </c>
      <c r="E62" s="383"/>
      <c r="F62" s="144" t="e">
        <f t="shared" si="4"/>
        <v>#VALUE!</v>
      </c>
      <c r="G62" s="383"/>
      <c r="H62" s="144" t="e">
        <f t="shared" si="5"/>
        <v>#VALUE!</v>
      </c>
    </row>
    <row r="63" spans="1:8" ht="22.5">
      <c r="A63" s="168">
        <v>590117</v>
      </c>
      <c r="B63" s="231" t="s">
        <v>246</v>
      </c>
      <c r="C63" s="168" t="s">
        <v>52</v>
      </c>
      <c r="D63" s="169" t="s">
        <v>1762</v>
      </c>
      <c r="E63" s="383"/>
      <c r="F63" s="144" t="e">
        <f t="shared" si="4"/>
        <v>#VALUE!</v>
      </c>
      <c r="G63" s="383"/>
      <c r="H63" s="144" t="e">
        <f t="shared" si="5"/>
        <v>#VALUE!</v>
      </c>
    </row>
    <row r="64" spans="1:8">
      <c r="A64" s="168">
        <v>590118</v>
      </c>
      <c r="B64" s="231" t="s">
        <v>248</v>
      </c>
      <c r="C64" s="168" t="s">
        <v>226</v>
      </c>
      <c r="D64" s="169">
        <v>6.07</v>
      </c>
      <c r="E64" s="383"/>
      <c r="F64" s="144">
        <f t="shared" si="4"/>
        <v>0</v>
      </c>
      <c r="G64" s="383"/>
      <c r="H64" s="144">
        <f t="shared" si="5"/>
        <v>0</v>
      </c>
    </row>
    <row r="65" spans="1:8">
      <c r="A65" s="168">
        <v>590119</v>
      </c>
      <c r="B65" s="231" t="s">
        <v>249</v>
      </c>
      <c r="C65" s="168" t="s">
        <v>226</v>
      </c>
      <c r="D65" s="169">
        <v>11.41</v>
      </c>
      <c r="E65" s="383"/>
      <c r="F65" s="144">
        <f t="shared" si="4"/>
        <v>0</v>
      </c>
      <c r="G65" s="383"/>
      <c r="H65" s="144">
        <f t="shared" si="5"/>
        <v>0</v>
      </c>
    </row>
    <row r="66" spans="1:8">
      <c r="A66" s="168">
        <v>590120</v>
      </c>
      <c r="B66" s="231" t="s">
        <v>250</v>
      </c>
      <c r="C66" s="168" t="s">
        <v>226</v>
      </c>
      <c r="D66" s="169">
        <v>10.08</v>
      </c>
      <c r="E66" s="383"/>
      <c r="F66" s="144">
        <f t="shared" si="4"/>
        <v>0</v>
      </c>
      <c r="G66" s="383"/>
      <c r="H66" s="144">
        <f t="shared" si="5"/>
        <v>0</v>
      </c>
    </row>
    <row r="67" spans="1:8">
      <c r="A67" s="168">
        <v>590121</v>
      </c>
      <c r="B67" s="231" t="s">
        <v>251</v>
      </c>
      <c r="C67" s="168" t="s">
        <v>52</v>
      </c>
      <c r="D67" s="169">
        <v>1681.83</v>
      </c>
      <c r="E67" s="383"/>
      <c r="F67" s="144">
        <f t="shared" si="4"/>
        <v>0</v>
      </c>
      <c r="G67" s="383"/>
      <c r="H67" s="144">
        <f t="shared" si="5"/>
        <v>0</v>
      </c>
    </row>
    <row r="68" spans="1:8">
      <c r="A68" s="168">
        <v>590122</v>
      </c>
      <c r="B68" s="231" t="s">
        <v>252</v>
      </c>
      <c r="C68" s="168" t="s">
        <v>52</v>
      </c>
      <c r="D68" s="169">
        <v>4519.2299999999996</v>
      </c>
      <c r="E68" s="383"/>
      <c r="F68" s="144">
        <f t="shared" si="4"/>
        <v>0</v>
      </c>
      <c r="G68" s="383"/>
      <c r="H68" s="144">
        <f t="shared" si="5"/>
        <v>0</v>
      </c>
    </row>
    <row r="69" spans="1:8" ht="22.5">
      <c r="A69" s="168">
        <v>590123</v>
      </c>
      <c r="B69" s="231" t="s">
        <v>253</v>
      </c>
      <c r="C69" s="168" t="s">
        <v>52</v>
      </c>
      <c r="D69" s="169" t="s">
        <v>1763</v>
      </c>
      <c r="E69" s="383"/>
      <c r="F69" s="144" t="e">
        <f t="shared" si="4"/>
        <v>#VALUE!</v>
      </c>
      <c r="G69" s="383"/>
      <c r="H69" s="144" t="e">
        <f t="shared" si="5"/>
        <v>#VALUE!</v>
      </c>
    </row>
    <row r="70" spans="1:8">
      <c r="A70" s="168">
        <v>590124</v>
      </c>
      <c r="B70" s="231" t="s">
        <v>255</v>
      </c>
      <c r="C70" s="168" t="s">
        <v>226</v>
      </c>
      <c r="D70" s="169">
        <v>7.59</v>
      </c>
      <c r="E70" s="383"/>
      <c r="F70" s="144">
        <f t="shared" si="4"/>
        <v>0</v>
      </c>
      <c r="G70" s="383"/>
      <c r="H70" s="144">
        <f t="shared" si="5"/>
        <v>0</v>
      </c>
    </row>
    <row r="71" spans="1:8">
      <c r="A71" s="168">
        <v>590125</v>
      </c>
      <c r="B71" s="231" t="s">
        <v>256</v>
      </c>
      <c r="C71" s="168" t="s">
        <v>226</v>
      </c>
      <c r="D71" s="169">
        <v>5.83</v>
      </c>
      <c r="E71" s="383"/>
      <c r="F71" s="144">
        <f t="shared" si="4"/>
        <v>0</v>
      </c>
      <c r="G71" s="383"/>
      <c r="H71" s="144">
        <f t="shared" si="5"/>
        <v>0</v>
      </c>
    </row>
    <row r="72" spans="1:8">
      <c r="A72" s="168">
        <v>590126</v>
      </c>
      <c r="B72" s="231" t="s">
        <v>257</v>
      </c>
      <c r="C72" s="168" t="s">
        <v>226</v>
      </c>
      <c r="D72" s="169">
        <v>7.4</v>
      </c>
      <c r="E72" s="383"/>
      <c r="F72" s="144">
        <f t="shared" si="4"/>
        <v>0</v>
      </c>
      <c r="G72" s="383"/>
      <c r="H72" s="144">
        <f t="shared" si="5"/>
        <v>0</v>
      </c>
    </row>
    <row r="73" spans="1:8" ht="22.5">
      <c r="A73" s="168">
        <v>590127</v>
      </c>
      <c r="B73" s="231" t="s">
        <v>258</v>
      </c>
      <c r="C73" s="168" t="s">
        <v>226</v>
      </c>
      <c r="D73" s="169">
        <v>15.16</v>
      </c>
      <c r="E73" s="383"/>
      <c r="F73" s="144">
        <f t="shared" si="4"/>
        <v>0</v>
      </c>
      <c r="G73" s="383"/>
      <c r="H73" s="144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zoomScaleSheetLayoutView="100" workbookViewId="0"/>
  </sheetViews>
  <sheetFormatPr defaultRowHeight="12.75"/>
  <cols>
    <col min="1" max="1" width="20.5703125" style="11" customWidth="1"/>
    <col min="2" max="2" width="7.85546875" style="11" customWidth="1"/>
    <col min="3" max="3" width="22.7109375" style="11" customWidth="1"/>
    <col min="4" max="4" width="12.5703125" style="11" customWidth="1"/>
    <col min="5" max="5" width="10.85546875" style="11" customWidth="1"/>
    <col min="6" max="6" width="8.85546875" style="11" customWidth="1"/>
    <col min="7" max="7" width="10" style="11" customWidth="1"/>
    <col min="8" max="8" width="9.85546875" style="11" customWidth="1"/>
    <col min="9" max="9" width="8.85546875" style="11" customWidth="1"/>
    <col min="10" max="10" width="8.7109375" style="11" customWidth="1"/>
    <col min="11" max="11" width="9.42578125" style="11" customWidth="1"/>
    <col min="12" max="16384" width="9.140625" style="11"/>
  </cols>
  <sheetData>
    <row r="1" spans="1:18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18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18">
      <c r="A3" s="221"/>
      <c r="B3" s="222"/>
      <c r="C3" s="213"/>
      <c r="D3" s="217"/>
      <c r="E3" s="217"/>
      <c r="F3" s="217"/>
      <c r="G3" s="219"/>
    </row>
    <row r="4" spans="1:18" ht="14.25">
      <c r="A4" s="221"/>
      <c r="B4" s="222" t="s">
        <v>1812</v>
      </c>
      <c r="C4" s="214" t="s">
        <v>267</v>
      </c>
      <c r="D4" s="218"/>
      <c r="E4" s="218"/>
      <c r="F4" s="218"/>
      <c r="G4" s="220"/>
    </row>
    <row r="5" spans="1:18" ht="15.75">
      <c r="J5" s="288"/>
      <c r="K5" s="288"/>
      <c r="L5" s="30"/>
      <c r="M5" s="30"/>
      <c r="N5" s="5"/>
    </row>
    <row r="6" spans="1:18" ht="12.75" customHeight="1">
      <c r="A6" s="657" t="s">
        <v>8</v>
      </c>
      <c r="B6" s="657" t="s">
        <v>9</v>
      </c>
      <c r="C6" s="657" t="s">
        <v>10</v>
      </c>
      <c r="D6" s="657" t="s">
        <v>11</v>
      </c>
      <c r="E6" s="657" t="s">
        <v>12</v>
      </c>
      <c r="F6" s="706" t="s">
        <v>1816</v>
      </c>
      <c r="G6" s="706"/>
      <c r="H6" s="706"/>
      <c r="I6" s="706" t="s">
        <v>1846</v>
      </c>
      <c r="J6" s="706"/>
      <c r="K6" s="706"/>
      <c r="L6" s="30"/>
      <c r="M6" s="30"/>
      <c r="N6" s="5"/>
    </row>
    <row r="7" spans="1:18" ht="23.25" thickBot="1">
      <c r="A7" s="657"/>
      <c r="B7" s="657"/>
      <c r="C7" s="657"/>
      <c r="D7" s="657"/>
      <c r="E7" s="657"/>
      <c r="F7" s="144" t="s">
        <v>13</v>
      </c>
      <c r="G7" s="167" t="s">
        <v>14</v>
      </c>
      <c r="H7" s="298" t="s">
        <v>15</v>
      </c>
      <c r="I7" s="144" t="s">
        <v>13</v>
      </c>
      <c r="J7" s="167" t="s">
        <v>14</v>
      </c>
      <c r="K7" s="298" t="s">
        <v>15</v>
      </c>
      <c r="L7" s="5"/>
      <c r="M7" s="5"/>
      <c r="N7" s="5"/>
    </row>
    <row r="8" spans="1:18" ht="13.5" thickBot="1">
      <c r="A8" s="147" t="s">
        <v>80</v>
      </c>
      <c r="B8" s="147"/>
      <c r="C8" s="147"/>
      <c r="D8" s="147"/>
      <c r="E8" s="147"/>
      <c r="F8" s="147"/>
      <c r="G8" s="281"/>
      <c r="H8" s="200"/>
      <c r="I8" s="296"/>
      <c r="J8" s="294"/>
      <c r="K8" s="200"/>
      <c r="L8" s="5"/>
      <c r="M8" s="5"/>
      <c r="N8" s="5"/>
    </row>
    <row r="9" spans="1:18" ht="11.1" customHeight="1">
      <c r="A9" s="201"/>
      <c r="B9" s="201"/>
      <c r="C9" s="201"/>
      <c r="D9" s="201"/>
      <c r="E9" s="201"/>
      <c r="F9" s="201"/>
      <c r="G9" s="201"/>
      <c r="H9" s="202"/>
      <c r="I9" s="201"/>
      <c r="J9" s="203"/>
      <c r="K9" s="202"/>
    </row>
    <row r="10" spans="1:18" ht="11.1" customHeight="1">
      <c r="A10" s="201"/>
      <c r="B10" s="201"/>
      <c r="C10" s="201"/>
      <c r="D10" s="201"/>
      <c r="E10" s="201"/>
      <c r="F10" s="201"/>
      <c r="G10" s="201"/>
      <c r="H10" s="201"/>
      <c r="I10" s="201"/>
      <c r="J10" s="203"/>
      <c r="K10" s="201"/>
      <c r="Q10" s="199"/>
      <c r="R10" s="199"/>
    </row>
    <row r="11" spans="1:18" ht="11.1" customHeight="1" thickBot="1">
      <c r="A11" s="201"/>
      <c r="B11" s="201"/>
      <c r="C11" s="201"/>
      <c r="D11" s="201"/>
      <c r="E11" s="201"/>
      <c r="F11" s="201"/>
      <c r="G11" s="201"/>
      <c r="H11" s="299"/>
      <c r="I11" s="201"/>
      <c r="J11" s="203"/>
      <c r="K11" s="299"/>
      <c r="Q11" s="199"/>
      <c r="R11" s="199"/>
    </row>
    <row r="12" spans="1:18" ht="15.75" thickBot="1">
      <c r="A12" s="117" t="s">
        <v>1757</v>
      </c>
      <c r="B12" s="117"/>
      <c r="C12" s="117"/>
      <c r="D12" s="117"/>
      <c r="E12" s="147"/>
      <c r="F12" s="147"/>
      <c r="G12" s="281"/>
      <c r="H12" s="200"/>
      <c r="I12" s="296"/>
      <c r="J12" s="294"/>
      <c r="K12" s="200"/>
      <c r="Q12" s="199"/>
      <c r="R12" s="199"/>
    </row>
    <row r="13" spans="1:18" ht="11.1" customHeight="1">
      <c r="A13" s="201"/>
      <c r="B13" s="204"/>
      <c r="C13" s="204"/>
      <c r="D13" s="204"/>
      <c r="E13" s="204"/>
      <c r="F13" s="201"/>
      <c r="G13" s="201"/>
      <c r="H13" s="202"/>
      <c r="I13" s="201"/>
      <c r="J13" s="203"/>
      <c r="K13" s="202"/>
      <c r="Q13" s="199"/>
      <c r="R13" s="199"/>
    </row>
    <row r="14" spans="1:18" ht="11.1" customHeight="1">
      <c r="A14" s="201"/>
      <c r="B14" s="204"/>
      <c r="C14" s="204"/>
      <c r="D14" s="204"/>
      <c r="E14" s="204"/>
      <c r="F14" s="201"/>
      <c r="G14" s="201"/>
      <c r="H14" s="201"/>
      <c r="I14" s="201"/>
      <c r="J14" s="203"/>
      <c r="K14" s="201"/>
      <c r="Q14" s="199"/>
      <c r="R14" s="199"/>
    </row>
    <row r="15" spans="1:18" ht="11.1" customHeight="1" thickBot="1">
      <c r="A15" s="201"/>
      <c r="B15" s="204"/>
      <c r="C15" s="204"/>
      <c r="D15" s="204"/>
      <c r="E15" s="204"/>
      <c r="F15" s="201"/>
      <c r="G15" s="201"/>
      <c r="H15" s="299"/>
      <c r="I15" s="201"/>
      <c r="J15" s="203"/>
      <c r="K15" s="299"/>
      <c r="Q15" s="199"/>
      <c r="R15" s="199"/>
    </row>
    <row r="16" spans="1:18" ht="15.75" thickBot="1">
      <c r="A16" s="147" t="s">
        <v>81</v>
      </c>
      <c r="B16" s="147"/>
      <c r="C16" s="147"/>
      <c r="D16" s="147"/>
      <c r="E16" s="147"/>
      <c r="F16" s="147"/>
      <c r="G16" s="281"/>
      <c r="H16" s="200"/>
      <c r="I16" s="296"/>
      <c r="J16" s="294"/>
      <c r="K16" s="200"/>
      <c r="Q16" s="199"/>
      <c r="R16" s="199"/>
    </row>
    <row r="17" spans="1:11" ht="11.1" customHeight="1">
      <c r="A17" s="201"/>
      <c r="B17" s="204"/>
      <c r="C17" s="204"/>
      <c r="D17" s="204"/>
      <c r="E17" s="204"/>
      <c r="F17" s="201"/>
      <c r="G17" s="201"/>
      <c r="H17" s="202"/>
      <c r="I17" s="201"/>
      <c r="J17" s="203"/>
      <c r="K17" s="202"/>
    </row>
    <row r="18" spans="1:11" ht="11.1" customHeight="1" thickBot="1">
      <c r="A18" s="201"/>
      <c r="B18" s="204"/>
      <c r="C18" s="204"/>
      <c r="D18" s="204"/>
      <c r="E18" s="204"/>
      <c r="F18" s="201"/>
      <c r="G18" s="201"/>
      <c r="H18" s="299"/>
      <c r="I18" s="201"/>
      <c r="J18" s="203"/>
      <c r="K18" s="299"/>
    </row>
    <row r="19" spans="1:11" ht="13.5" thickBot="1">
      <c r="A19" s="147" t="s">
        <v>82</v>
      </c>
      <c r="B19" s="147"/>
      <c r="C19" s="147"/>
      <c r="D19" s="147"/>
      <c r="E19" s="147"/>
      <c r="F19" s="147"/>
      <c r="G19" s="281"/>
      <c r="H19" s="200"/>
      <c r="I19" s="296"/>
      <c r="J19" s="294"/>
      <c r="K19" s="200"/>
    </row>
    <row r="20" spans="1:11" ht="13.5" customHeight="1">
      <c r="A20" s="147" t="s">
        <v>66</v>
      </c>
      <c r="B20" s="204" t="s">
        <v>113</v>
      </c>
      <c r="C20" s="190"/>
      <c r="D20" s="190"/>
      <c r="E20" s="190"/>
      <c r="F20" s="190"/>
      <c r="G20" s="190"/>
      <c r="H20" s="202"/>
      <c r="I20" s="289"/>
      <c r="J20" s="290"/>
      <c r="K20" s="202"/>
    </row>
    <row r="21" spans="1:11" ht="13.5" customHeight="1">
      <c r="A21" s="147" t="s">
        <v>67</v>
      </c>
      <c r="B21" s="204" t="s">
        <v>268</v>
      </c>
      <c r="C21" s="190"/>
      <c r="D21" s="190"/>
      <c r="E21" s="190"/>
      <c r="F21" s="190"/>
      <c r="G21" s="190"/>
      <c r="H21" s="201"/>
      <c r="I21" s="289"/>
      <c r="J21" s="290"/>
      <c r="K21" s="201"/>
    </row>
    <row r="22" spans="1:11" ht="13.5" customHeight="1">
      <c r="A22" s="147" t="s">
        <v>68</v>
      </c>
      <c r="B22" s="204" t="s">
        <v>115</v>
      </c>
      <c r="C22" s="190"/>
      <c r="D22" s="190"/>
      <c r="E22" s="190"/>
      <c r="F22" s="190"/>
      <c r="G22" s="190"/>
      <c r="H22" s="201"/>
      <c r="I22" s="289"/>
      <c r="J22" s="290"/>
      <c r="K22" s="201"/>
    </row>
    <row r="23" spans="1:11" ht="13.5" customHeight="1">
      <c r="A23" s="147" t="s">
        <v>69</v>
      </c>
      <c r="B23" s="204" t="s">
        <v>116</v>
      </c>
      <c r="C23" s="190"/>
      <c r="D23" s="190"/>
      <c r="E23" s="190"/>
      <c r="F23" s="190"/>
      <c r="G23" s="190"/>
      <c r="H23" s="201"/>
      <c r="I23" s="289"/>
      <c r="J23" s="290"/>
      <c r="K23" s="201"/>
    </row>
    <row r="24" spans="1:11" ht="24.75" customHeight="1">
      <c r="A24" s="147" t="s">
        <v>70</v>
      </c>
      <c r="B24" s="204" t="s">
        <v>114</v>
      </c>
      <c r="C24" s="190"/>
      <c r="D24" s="190"/>
      <c r="E24" s="190"/>
      <c r="F24" s="190"/>
      <c r="G24" s="190"/>
      <c r="H24" s="201"/>
      <c r="I24" s="289"/>
      <c r="J24" s="290"/>
      <c r="K24" s="201"/>
    </row>
    <row r="25" spans="1:11" ht="13.5" customHeight="1">
      <c r="A25" s="147" t="s">
        <v>71</v>
      </c>
      <c r="B25" s="204" t="s">
        <v>86</v>
      </c>
      <c r="C25" s="190"/>
      <c r="D25" s="190"/>
      <c r="E25" s="190"/>
      <c r="F25" s="190"/>
      <c r="G25" s="190"/>
      <c r="H25" s="201"/>
      <c r="I25" s="289"/>
      <c r="J25" s="290"/>
      <c r="K25" s="201"/>
    </row>
    <row r="26" spans="1:11" ht="13.5" customHeight="1">
      <c r="A26" s="147" t="s">
        <v>72</v>
      </c>
      <c r="B26" s="204" t="s">
        <v>83</v>
      </c>
      <c r="C26" s="190"/>
      <c r="D26" s="190"/>
      <c r="E26" s="190"/>
      <c r="F26" s="190"/>
      <c r="G26" s="190"/>
      <c r="H26" s="201"/>
      <c r="I26" s="289"/>
      <c r="J26" s="290"/>
      <c r="K26" s="201"/>
    </row>
    <row r="27" spans="1:11" ht="13.5" customHeight="1">
      <c r="A27" s="147" t="s">
        <v>73</v>
      </c>
      <c r="B27" s="204" t="s">
        <v>84</v>
      </c>
      <c r="C27" s="190"/>
      <c r="D27" s="190"/>
      <c r="E27" s="190"/>
      <c r="F27" s="190"/>
      <c r="G27" s="190"/>
      <c r="H27" s="201"/>
      <c r="I27" s="289"/>
      <c r="J27" s="290"/>
      <c r="K27" s="201"/>
    </row>
    <row r="28" spans="1:11" ht="13.5" customHeight="1">
      <c r="A28" s="147" t="s">
        <v>74</v>
      </c>
      <c r="B28" s="204" t="s">
        <v>117</v>
      </c>
      <c r="C28" s="190"/>
      <c r="D28" s="190"/>
      <c r="E28" s="190"/>
      <c r="F28" s="190"/>
      <c r="G28" s="190"/>
      <c r="H28" s="201"/>
      <c r="I28" s="289"/>
      <c r="J28" s="290"/>
      <c r="K28" s="201"/>
    </row>
    <row r="29" spans="1:11" ht="13.5" customHeight="1">
      <c r="A29" s="147" t="s">
        <v>75</v>
      </c>
      <c r="B29" s="204" t="s">
        <v>112</v>
      </c>
      <c r="C29" s="190"/>
      <c r="D29" s="190"/>
      <c r="E29" s="190"/>
      <c r="F29" s="190"/>
      <c r="G29" s="190"/>
      <c r="H29" s="201"/>
      <c r="I29" s="289"/>
      <c r="J29" s="290"/>
      <c r="K29" s="201"/>
    </row>
    <row r="30" spans="1:11" ht="13.5" customHeight="1">
      <c r="A30" s="147" t="s">
        <v>76</v>
      </c>
      <c r="B30" s="204" t="s">
        <v>87</v>
      </c>
      <c r="C30" s="190"/>
      <c r="D30" s="190"/>
      <c r="E30" s="190"/>
      <c r="F30" s="190"/>
      <c r="G30" s="190"/>
      <c r="H30" s="201"/>
      <c r="I30" s="289"/>
      <c r="J30" s="289"/>
      <c r="K30" s="201"/>
    </row>
    <row r="31" spans="1:11" ht="13.5" customHeight="1">
      <c r="A31" s="147" t="s">
        <v>77</v>
      </c>
      <c r="B31" s="204" t="s">
        <v>118</v>
      </c>
      <c r="C31" s="190"/>
      <c r="D31" s="190"/>
      <c r="E31" s="190"/>
      <c r="F31" s="190"/>
      <c r="G31" s="190"/>
      <c r="H31" s="201"/>
      <c r="I31" s="289"/>
      <c r="J31" s="289"/>
      <c r="K31" s="201"/>
    </row>
    <row r="32" spans="1:11" ht="13.5" customHeight="1">
      <c r="A32" s="147" t="s">
        <v>78</v>
      </c>
      <c r="B32" s="204" t="s">
        <v>119</v>
      </c>
      <c r="C32" s="190"/>
      <c r="D32" s="190"/>
      <c r="E32" s="190"/>
      <c r="F32" s="190"/>
      <c r="G32" s="190"/>
      <c r="H32" s="201"/>
      <c r="I32" s="289"/>
      <c r="J32" s="289"/>
      <c r="K32" s="201"/>
    </row>
    <row r="33" spans="1:11" ht="13.5" thickBot="1">
      <c r="A33" s="147" t="s">
        <v>79</v>
      </c>
      <c r="B33" s="204" t="s">
        <v>85</v>
      </c>
      <c r="C33" s="190"/>
      <c r="D33" s="190"/>
      <c r="E33" s="190"/>
      <c r="F33" s="190"/>
      <c r="G33" s="190"/>
      <c r="H33" s="299"/>
      <c r="I33" s="289"/>
      <c r="J33" s="289"/>
      <c r="K33" s="299"/>
    </row>
    <row r="34" spans="1:11" ht="15" thickBot="1">
      <c r="A34" s="291" t="s">
        <v>88</v>
      </c>
      <c r="B34" s="292"/>
      <c r="C34" s="292"/>
      <c r="D34" s="292"/>
      <c r="E34" s="292"/>
      <c r="F34" s="293"/>
      <c r="G34" s="295"/>
      <c r="H34" s="300"/>
      <c r="I34" s="297"/>
      <c r="J34" s="295"/>
      <c r="K34" s="205"/>
    </row>
    <row r="35" spans="1:1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s="15" customFormat="1" ht="15.75"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zoomScaleNormal="100" zoomScaleSheetLayoutView="100" workbookViewId="0"/>
  </sheetViews>
  <sheetFormatPr defaultRowHeight="11.25"/>
  <cols>
    <col min="1" max="1" width="9.42578125" style="14" customWidth="1"/>
    <col min="2" max="2" width="28.42578125" style="14" customWidth="1"/>
    <col min="3" max="5" width="7.7109375" style="14" customWidth="1"/>
    <col min="6" max="6" width="9.140625" style="14" customWidth="1"/>
    <col min="7" max="9" width="7.7109375" style="14" customWidth="1"/>
    <col min="10" max="10" width="9.42578125" style="14" customWidth="1"/>
    <col min="11" max="16384" width="9.140625" style="14"/>
  </cols>
  <sheetData>
    <row r="1" spans="1:10" ht="12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10" ht="12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10" ht="12">
      <c r="A3" s="221"/>
      <c r="B3" s="222"/>
      <c r="C3" s="213"/>
      <c r="D3" s="217"/>
      <c r="E3" s="217"/>
      <c r="F3" s="217"/>
      <c r="G3" s="219"/>
    </row>
    <row r="4" spans="1:10" ht="14.25">
      <c r="A4" s="221"/>
      <c r="B4" s="222" t="s">
        <v>1813</v>
      </c>
      <c r="C4" s="214" t="s">
        <v>269</v>
      </c>
      <c r="D4" s="218"/>
      <c r="E4" s="218"/>
      <c r="F4" s="218"/>
      <c r="G4" s="220"/>
    </row>
    <row r="5" spans="1:10" s="15" customFormat="1" ht="15.75"/>
    <row r="6" spans="1:10" ht="11.25" customHeight="1">
      <c r="A6" s="656" t="s">
        <v>53</v>
      </c>
      <c r="B6" s="656" t="s">
        <v>300</v>
      </c>
      <c r="C6" s="707" t="s">
        <v>1816</v>
      </c>
      <c r="D6" s="708"/>
      <c r="E6" s="708"/>
      <c r="F6" s="709"/>
      <c r="G6" s="707" t="s">
        <v>1846</v>
      </c>
      <c r="H6" s="708"/>
      <c r="I6" s="708"/>
      <c r="J6" s="709"/>
    </row>
    <row r="7" spans="1:10" ht="56.25">
      <c r="A7" s="656"/>
      <c r="B7" s="656"/>
      <c r="C7" s="144" t="s">
        <v>13</v>
      </c>
      <c r="D7" s="167" t="s">
        <v>50</v>
      </c>
      <c r="E7" s="167" t="s">
        <v>51</v>
      </c>
      <c r="F7" s="361" t="s">
        <v>1754</v>
      </c>
      <c r="G7" s="144" t="s">
        <v>13</v>
      </c>
      <c r="H7" s="167" t="s">
        <v>50</v>
      </c>
      <c r="I7" s="167" t="s">
        <v>51</v>
      </c>
      <c r="J7" s="375" t="s">
        <v>1755</v>
      </c>
    </row>
    <row r="8" spans="1:10" ht="12.75">
      <c r="A8" s="208" t="s">
        <v>307</v>
      </c>
      <c r="B8" s="207"/>
      <c r="C8" s="201"/>
      <c r="D8" s="201"/>
      <c r="E8" s="201"/>
      <c r="F8" s="201"/>
      <c r="G8" s="201"/>
      <c r="H8" s="201"/>
      <c r="I8" s="201"/>
      <c r="J8" s="201"/>
    </row>
    <row r="9" spans="1:10" ht="12.75">
      <c r="A9" s="208"/>
      <c r="B9" s="207"/>
      <c r="C9" s="201"/>
      <c r="D9" s="201"/>
      <c r="E9" s="201"/>
      <c r="F9" s="201"/>
      <c r="G9" s="201"/>
      <c r="H9" s="201"/>
      <c r="I9" s="201"/>
      <c r="J9" s="201"/>
    </row>
    <row r="10" spans="1:10" ht="12.75">
      <c r="A10" s="208"/>
      <c r="B10" s="207"/>
      <c r="C10" s="201"/>
      <c r="D10" s="201"/>
      <c r="E10" s="201"/>
      <c r="F10" s="201"/>
      <c r="G10" s="201"/>
      <c r="H10" s="201"/>
      <c r="I10" s="201"/>
      <c r="J10" s="201"/>
    </row>
    <row r="11" spans="1:10" ht="12.75">
      <c r="A11" s="208" t="s">
        <v>308</v>
      </c>
      <c r="B11" s="207"/>
      <c r="C11" s="201"/>
      <c r="D11" s="201"/>
      <c r="E11" s="201"/>
      <c r="F11" s="201"/>
      <c r="G11" s="201"/>
      <c r="H11" s="201"/>
      <c r="I11" s="201"/>
      <c r="J11" s="201"/>
    </row>
    <row r="12" spans="1:10" ht="12.75">
      <c r="A12" s="208"/>
      <c r="B12" s="207"/>
      <c r="C12" s="201"/>
      <c r="D12" s="201"/>
      <c r="E12" s="201"/>
      <c r="F12" s="201"/>
      <c r="G12" s="201"/>
      <c r="H12" s="201"/>
      <c r="I12" s="201"/>
      <c r="J12" s="201"/>
    </row>
    <row r="13" spans="1:10" ht="12.75">
      <c r="A13" s="208"/>
      <c r="B13" s="207"/>
      <c r="C13" s="201"/>
      <c r="D13" s="201"/>
      <c r="E13" s="201"/>
      <c r="F13" s="201"/>
      <c r="G13" s="201"/>
      <c r="H13" s="201"/>
      <c r="I13" s="201"/>
      <c r="J13" s="201"/>
    </row>
    <row r="14" spans="1:10" ht="12.75">
      <c r="A14" s="377" t="s">
        <v>1742</v>
      </c>
      <c r="B14" s="378"/>
      <c r="C14" s="201"/>
      <c r="D14" s="201"/>
      <c r="E14" s="201"/>
      <c r="F14" s="201"/>
      <c r="G14" s="201"/>
      <c r="H14" s="201"/>
      <c r="I14" s="201"/>
      <c r="J14" s="201"/>
    </row>
    <row r="15" spans="1:10" ht="12.75">
      <c r="A15" s="208"/>
      <c r="B15" s="207"/>
      <c r="C15" s="201"/>
      <c r="D15" s="201"/>
      <c r="E15" s="201"/>
      <c r="F15" s="201"/>
      <c r="G15" s="201"/>
      <c r="H15" s="201"/>
      <c r="I15" s="201"/>
      <c r="J15" s="201"/>
    </row>
    <row r="16" spans="1:10" ht="12.75">
      <c r="A16" s="208"/>
      <c r="B16" s="207"/>
      <c r="C16" s="201"/>
      <c r="D16" s="201"/>
      <c r="E16" s="201"/>
      <c r="F16" s="201"/>
      <c r="G16" s="201"/>
      <c r="H16" s="201"/>
      <c r="I16" s="201"/>
      <c r="J16" s="201"/>
    </row>
    <row r="17" spans="1:10" ht="12.75">
      <c r="A17" s="208" t="s">
        <v>309</v>
      </c>
      <c r="B17" s="207"/>
      <c r="C17" s="201"/>
      <c r="D17" s="201"/>
      <c r="E17" s="201"/>
      <c r="F17" s="201"/>
      <c r="G17" s="201"/>
      <c r="H17" s="201"/>
      <c r="I17" s="201"/>
      <c r="J17" s="201"/>
    </row>
    <row r="18" spans="1:10" ht="12.75">
      <c r="A18" s="208"/>
      <c r="B18" s="207"/>
      <c r="C18" s="201"/>
      <c r="D18" s="201"/>
      <c r="E18" s="201"/>
      <c r="F18" s="201"/>
      <c r="G18" s="201"/>
      <c r="H18" s="201"/>
      <c r="I18" s="201"/>
      <c r="J18" s="201"/>
    </row>
    <row r="19" spans="1:10" ht="12.75">
      <c r="A19" s="208"/>
      <c r="B19" s="207"/>
      <c r="C19" s="201"/>
      <c r="D19" s="201"/>
      <c r="E19" s="201"/>
      <c r="F19" s="201"/>
      <c r="G19" s="201"/>
      <c r="H19" s="201"/>
      <c r="I19" s="201"/>
      <c r="J19" s="201"/>
    </row>
    <row r="20" spans="1:10" ht="12.75">
      <c r="A20" s="208" t="s">
        <v>310</v>
      </c>
      <c r="B20" s="207"/>
      <c r="C20" s="201"/>
      <c r="D20" s="201"/>
      <c r="E20" s="201"/>
      <c r="F20" s="201"/>
      <c r="G20" s="201"/>
      <c r="H20" s="201"/>
      <c r="I20" s="201"/>
      <c r="J20" s="201"/>
    </row>
    <row r="21" spans="1:10" ht="12.75">
      <c r="A21" s="208"/>
      <c r="B21" s="207"/>
      <c r="C21" s="201"/>
      <c r="D21" s="201"/>
      <c r="E21" s="201"/>
      <c r="F21" s="201"/>
      <c r="G21" s="201"/>
      <c r="H21" s="201"/>
      <c r="I21" s="201"/>
      <c r="J21" s="201"/>
    </row>
    <row r="22" spans="1:10" ht="12.75">
      <c r="A22" s="208"/>
      <c r="B22" s="207"/>
      <c r="C22" s="201"/>
      <c r="D22" s="201"/>
      <c r="E22" s="201"/>
      <c r="F22" s="201"/>
      <c r="G22" s="201"/>
      <c r="H22" s="201"/>
      <c r="I22" s="201"/>
      <c r="J22" s="201"/>
    </row>
    <row r="23" spans="1:10" ht="12.75">
      <c r="A23" s="208" t="s">
        <v>311</v>
      </c>
      <c r="B23" s="207"/>
      <c r="C23" s="201"/>
      <c r="D23" s="201"/>
      <c r="E23" s="201"/>
      <c r="F23" s="201"/>
      <c r="G23" s="201"/>
      <c r="H23" s="201"/>
      <c r="I23" s="201"/>
      <c r="J23" s="201"/>
    </row>
    <row r="24" spans="1:10" ht="12.75">
      <c r="A24" s="208"/>
      <c r="B24" s="207"/>
      <c r="C24" s="201"/>
      <c r="D24" s="201"/>
      <c r="E24" s="201"/>
      <c r="F24" s="201"/>
      <c r="G24" s="201"/>
      <c r="H24" s="201"/>
      <c r="I24" s="201"/>
      <c r="J24" s="201"/>
    </row>
    <row r="25" spans="1:10" ht="12.75">
      <c r="A25" s="208"/>
      <c r="B25" s="207"/>
      <c r="C25" s="201"/>
      <c r="D25" s="201"/>
      <c r="E25" s="201"/>
      <c r="F25" s="201"/>
      <c r="G25" s="201"/>
      <c r="H25" s="201"/>
      <c r="I25" s="201"/>
      <c r="J25" s="201"/>
    </row>
    <row r="26" spans="1:10" ht="12.75">
      <c r="A26" s="208" t="s">
        <v>312</v>
      </c>
      <c r="B26" s="207"/>
      <c r="C26" s="201"/>
      <c r="D26" s="201"/>
      <c r="E26" s="201"/>
      <c r="F26" s="201"/>
      <c r="G26" s="201"/>
      <c r="H26" s="201"/>
      <c r="I26" s="201"/>
      <c r="J26" s="201"/>
    </row>
    <row r="27" spans="1:10" ht="12.75">
      <c r="A27" s="208"/>
      <c r="B27" s="207"/>
      <c r="C27" s="201"/>
      <c r="D27" s="201"/>
      <c r="E27" s="201"/>
      <c r="F27" s="201"/>
      <c r="G27" s="201"/>
      <c r="H27" s="201"/>
      <c r="I27" s="201"/>
      <c r="J27" s="201"/>
    </row>
    <row r="28" spans="1:10" ht="12.75">
      <c r="A28" s="208"/>
      <c r="B28" s="207"/>
      <c r="C28" s="201"/>
      <c r="D28" s="201"/>
      <c r="E28" s="201"/>
      <c r="F28" s="201"/>
      <c r="G28" s="201"/>
      <c r="H28" s="201"/>
      <c r="I28" s="201"/>
      <c r="J28" s="201"/>
    </row>
    <row r="29" spans="1:10" ht="12" customHeight="1">
      <c r="A29" s="301" t="s">
        <v>313</v>
      </c>
      <c r="B29" s="208"/>
      <c r="C29" s="201"/>
      <c r="D29" s="201"/>
      <c r="E29" s="201"/>
      <c r="F29" s="201"/>
      <c r="G29" s="201"/>
      <c r="H29" s="201"/>
      <c r="I29" s="201"/>
      <c r="J29" s="201"/>
    </row>
    <row r="30" spans="1:10" ht="12" customHeight="1">
      <c r="A30" s="208"/>
      <c r="B30" s="208"/>
      <c r="C30" s="201"/>
      <c r="D30" s="201"/>
      <c r="E30" s="201"/>
      <c r="F30" s="201"/>
      <c r="G30" s="201"/>
      <c r="H30" s="201"/>
      <c r="I30" s="201"/>
      <c r="J30" s="201"/>
    </row>
    <row r="31" spans="1:10" ht="12" customHeight="1">
      <c r="A31" s="208"/>
      <c r="B31" s="208"/>
      <c r="C31" s="201"/>
      <c r="D31" s="201"/>
      <c r="E31" s="201"/>
      <c r="F31" s="201"/>
      <c r="G31" s="201"/>
      <c r="H31" s="201"/>
      <c r="I31" s="201"/>
      <c r="J31" s="201"/>
    </row>
    <row r="32" spans="1:10" ht="12" customHeight="1">
      <c r="A32" s="301" t="s">
        <v>314</v>
      </c>
      <c r="B32" s="208"/>
      <c r="C32" s="209"/>
      <c r="D32" s="209"/>
      <c r="E32" s="209"/>
      <c r="F32" s="209"/>
      <c r="G32" s="209"/>
      <c r="H32" s="209"/>
      <c r="I32" s="209"/>
      <c r="J32" s="210"/>
    </row>
    <row r="33" spans="1:10" ht="12" customHeight="1">
      <c r="A33" s="208"/>
      <c r="B33" s="208"/>
      <c r="C33" s="201"/>
      <c r="D33" s="201"/>
      <c r="E33" s="201"/>
      <c r="F33" s="201"/>
      <c r="G33" s="201"/>
      <c r="H33" s="201"/>
      <c r="I33" s="201"/>
      <c r="J33" s="201"/>
    </row>
    <row r="34" spans="1:10" s="15" customFormat="1" ht="12" customHeight="1">
      <c r="A34" s="208"/>
      <c r="B34" s="208"/>
      <c r="C34" s="201"/>
      <c r="D34" s="201"/>
      <c r="E34" s="201"/>
      <c r="F34" s="201"/>
      <c r="G34" s="201"/>
      <c r="H34" s="201"/>
      <c r="I34" s="201"/>
      <c r="J34" s="201"/>
    </row>
    <row r="35" spans="1:10" ht="12" customHeight="1">
      <c r="A35" s="301" t="s">
        <v>315</v>
      </c>
      <c r="B35" s="208"/>
      <c r="C35" s="201"/>
      <c r="D35" s="201"/>
      <c r="E35" s="201"/>
      <c r="F35" s="201"/>
      <c r="G35" s="201"/>
      <c r="H35" s="201"/>
      <c r="I35" s="201"/>
      <c r="J35" s="201"/>
    </row>
    <row r="36" spans="1:10" ht="12" customHeight="1">
      <c r="A36" s="208"/>
      <c r="B36" s="208"/>
      <c r="C36" s="201"/>
      <c r="D36" s="201"/>
      <c r="E36" s="201"/>
      <c r="F36" s="201"/>
      <c r="G36" s="201"/>
      <c r="H36" s="201"/>
      <c r="I36" s="201"/>
      <c r="J36" s="201"/>
    </row>
    <row r="37" spans="1:10" ht="12.75">
      <c r="A37" s="208"/>
      <c r="B37" s="207"/>
      <c r="C37" s="201"/>
      <c r="D37" s="201"/>
      <c r="E37" s="201"/>
      <c r="F37" s="201"/>
      <c r="G37" s="201"/>
      <c r="H37" s="201"/>
      <c r="I37" s="201"/>
      <c r="J37" s="201"/>
    </row>
    <row r="38" spans="1:10" ht="12" customHeight="1">
      <c r="A38" s="379" t="s">
        <v>1743</v>
      </c>
      <c r="B38" s="377"/>
      <c r="C38" s="201"/>
      <c r="D38" s="201"/>
      <c r="E38" s="201"/>
      <c r="F38" s="201"/>
      <c r="G38" s="201"/>
      <c r="H38" s="201"/>
      <c r="I38" s="201"/>
      <c r="J38" s="201"/>
    </row>
    <row r="39" spans="1:10" ht="12" customHeight="1">
      <c r="A39" s="208"/>
      <c r="B39" s="208"/>
      <c r="C39" s="201"/>
      <c r="D39" s="201"/>
      <c r="E39" s="201"/>
      <c r="F39" s="201"/>
      <c r="G39" s="201"/>
      <c r="H39" s="201"/>
      <c r="I39" s="201"/>
      <c r="J39" s="201"/>
    </row>
    <row r="40" spans="1:10" ht="12.75">
      <c r="A40" s="208"/>
      <c r="B40" s="207"/>
      <c r="C40" s="201"/>
      <c r="D40" s="201"/>
      <c r="E40" s="201"/>
      <c r="F40" s="201"/>
      <c r="G40" s="201"/>
      <c r="H40" s="201"/>
      <c r="I40" s="201"/>
      <c r="J40" s="201"/>
    </row>
    <row r="41" spans="1:10" ht="12" customHeight="1">
      <c r="A41" s="301" t="s">
        <v>316</v>
      </c>
      <c r="B41" s="208"/>
      <c r="C41" s="201"/>
      <c r="D41" s="201"/>
      <c r="E41" s="201"/>
      <c r="F41" s="201"/>
      <c r="G41" s="201"/>
      <c r="H41" s="201"/>
      <c r="I41" s="201"/>
      <c r="J41" s="201"/>
    </row>
    <row r="42" spans="1:10" ht="12.75">
      <c r="A42" s="208"/>
      <c r="B42" s="208"/>
      <c r="C42" s="201"/>
      <c r="D42" s="201"/>
      <c r="E42" s="201"/>
      <c r="F42" s="201"/>
      <c r="G42" s="201"/>
      <c r="H42" s="201"/>
      <c r="I42" s="201"/>
      <c r="J42" s="201"/>
    </row>
    <row r="43" spans="1:10" ht="12.75">
      <c r="A43" s="208"/>
      <c r="B43" s="208"/>
      <c r="C43" s="201"/>
      <c r="D43" s="201"/>
      <c r="E43" s="201"/>
      <c r="F43" s="201"/>
      <c r="G43" s="201"/>
      <c r="H43" s="201"/>
      <c r="I43" s="201"/>
      <c r="J43" s="201"/>
    </row>
    <row r="44" spans="1:10" ht="12.75">
      <c r="A44" s="236" t="s">
        <v>88</v>
      </c>
      <c r="B44" s="236"/>
      <c r="C44" s="236"/>
      <c r="D44" s="236"/>
      <c r="E44" s="236"/>
      <c r="F44" s="236"/>
      <c r="G44" s="209"/>
      <c r="H44" s="209"/>
      <c r="I44" s="209"/>
      <c r="J44" s="209"/>
    </row>
  </sheetData>
  <mergeCells count="4">
    <mergeCell ref="A6:A7"/>
    <mergeCell ref="B6:B7"/>
    <mergeCell ref="G6:J6"/>
    <mergeCell ref="C6:F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scale="97" fitToHeight="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SheetLayoutView="100" workbookViewId="0">
      <selection activeCell="C7" sqref="C7:D7"/>
    </sheetView>
  </sheetViews>
  <sheetFormatPr defaultRowHeight="11.25"/>
  <cols>
    <col min="1" max="1" width="5.42578125" style="14" customWidth="1"/>
    <col min="2" max="2" width="40" style="14" customWidth="1"/>
    <col min="3" max="3" width="12.7109375" style="14" customWidth="1"/>
    <col min="4" max="4" width="12.5703125" style="14" customWidth="1"/>
    <col min="5" max="16384" width="9.140625" style="14"/>
  </cols>
  <sheetData>
    <row r="1" spans="1:7" s="15" customFormat="1" ht="15.75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7"/>
      <c r="G1" s="219"/>
    </row>
    <row r="2" spans="1:7" s="15" customFormat="1" ht="15.75">
      <c r="A2" s="221"/>
      <c r="B2" s="222" t="s">
        <v>169</v>
      </c>
      <c r="C2" s="213" t="str">
        <f>Kadar.ode.!C2</f>
        <v>*07219750</v>
      </c>
      <c r="D2" s="217"/>
      <c r="E2" s="217"/>
      <c r="F2" s="217"/>
      <c r="G2" s="219"/>
    </row>
    <row r="3" spans="1:7" s="15" customFormat="1" ht="15.75">
      <c r="A3" s="221"/>
      <c r="B3" s="222"/>
      <c r="C3" s="213"/>
      <c r="D3" s="217"/>
      <c r="E3" s="217"/>
      <c r="F3" s="217"/>
      <c r="G3" s="219"/>
    </row>
    <row r="4" spans="1:7" ht="14.25">
      <c r="A4" s="221"/>
      <c r="B4" s="222" t="s">
        <v>1814</v>
      </c>
      <c r="C4" s="214" t="s">
        <v>270</v>
      </c>
      <c r="D4" s="218"/>
      <c r="E4" s="218"/>
      <c r="F4" s="218"/>
      <c r="G4" s="220"/>
    </row>
    <row r="5" spans="1:7" ht="15.75">
      <c r="A5" s="64"/>
      <c r="B5" s="206"/>
      <c r="C5" s="98"/>
      <c r="D5" s="62"/>
    </row>
    <row r="6" spans="1:7" ht="12.75">
      <c r="A6" s="705" t="s">
        <v>6</v>
      </c>
      <c r="B6" s="657" t="s">
        <v>16</v>
      </c>
      <c r="C6" s="657" t="s">
        <v>15</v>
      </c>
      <c r="D6" s="657"/>
    </row>
    <row r="7" spans="1:7" ht="22.5">
      <c r="A7" s="705"/>
      <c r="B7" s="657"/>
      <c r="C7" s="167" t="s">
        <v>1816</v>
      </c>
      <c r="D7" s="167" t="s">
        <v>1846</v>
      </c>
    </row>
    <row r="8" spans="1:7">
      <c r="A8" s="233" t="s">
        <v>90</v>
      </c>
      <c r="B8" s="232" t="s">
        <v>101</v>
      </c>
      <c r="C8" s="233"/>
      <c r="D8" s="233"/>
    </row>
    <row r="9" spans="1:7">
      <c r="A9" s="302" t="s">
        <v>91</v>
      </c>
      <c r="B9" s="232" t="s">
        <v>102</v>
      </c>
      <c r="C9" s="233"/>
      <c r="D9" s="233"/>
    </row>
    <row r="10" spans="1:7" ht="22.5">
      <c r="A10" s="233" t="s">
        <v>92</v>
      </c>
      <c r="B10" s="232" t="s">
        <v>103</v>
      </c>
      <c r="C10" s="233"/>
      <c r="D10" s="233"/>
    </row>
    <row r="11" spans="1:7">
      <c r="A11" s="233" t="s">
        <v>93</v>
      </c>
      <c r="B11" s="234" t="s">
        <v>104</v>
      </c>
      <c r="C11" s="233"/>
      <c r="D11" s="233"/>
    </row>
    <row r="12" spans="1:7" s="15" customFormat="1" ht="15.75">
      <c r="A12" s="233" t="s">
        <v>94</v>
      </c>
      <c r="B12" s="232" t="s">
        <v>106</v>
      </c>
      <c r="C12" s="233"/>
      <c r="D12" s="233"/>
    </row>
    <row r="13" spans="1:7" s="15" customFormat="1" ht="23.25">
      <c r="A13" s="303" t="s">
        <v>95</v>
      </c>
      <c r="B13" s="232" t="s">
        <v>105</v>
      </c>
      <c r="C13" s="235"/>
      <c r="D13" s="302"/>
    </row>
    <row r="14" spans="1:7" s="15" customFormat="1" ht="23.25">
      <c r="A14" s="233" t="s">
        <v>96</v>
      </c>
      <c r="B14" s="232" t="s">
        <v>107</v>
      </c>
      <c r="C14" s="233"/>
      <c r="D14" s="233"/>
    </row>
    <row r="15" spans="1:7" ht="22.5">
      <c r="A15" s="233" t="s">
        <v>89</v>
      </c>
      <c r="B15" s="232" t="s">
        <v>108</v>
      </c>
      <c r="C15" s="233"/>
      <c r="D15" s="233"/>
    </row>
  </sheetData>
  <mergeCells count="3">
    <mergeCell ref="A6:A7"/>
    <mergeCell ref="B6:B7"/>
    <mergeCell ref="C6:D6"/>
  </mergeCells>
  <phoneticPr fontId="12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A8" sqref="A8"/>
    </sheetView>
  </sheetViews>
  <sheetFormatPr defaultRowHeight="12.75"/>
  <cols>
    <col min="1" max="1" width="8.85546875" style="39" customWidth="1"/>
    <col min="2" max="2" width="53" style="39" customWidth="1"/>
    <col min="3" max="3" width="9.42578125" style="40" bestFit="1" customWidth="1"/>
    <col min="4" max="4" width="11.5703125" style="40" customWidth="1"/>
    <col min="5" max="6" width="11.7109375" style="40" customWidth="1"/>
    <col min="7" max="7" width="9.42578125" style="40" customWidth="1"/>
    <col min="8" max="8" width="9.42578125" style="38" customWidth="1"/>
    <col min="9" max="9" width="12.42578125" style="38" customWidth="1"/>
    <col min="10" max="16384" width="9.140625" style="38"/>
  </cols>
  <sheetData>
    <row r="1" spans="1:9" ht="15.75">
      <c r="A1" s="221"/>
      <c r="B1" s="222" t="s">
        <v>168</v>
      </c>
      <c r="C1" s="213" t="str">
        <f>Kadar.ode.!C1</f>
        <v>Унети назив здравствене установе</v>
      </c>
      <c r="D1" s="217"/>
      <c r="E1" s="217"/>
      <c r="F1" s="219"/>
      <c r="G1" s="15"/>
    </row>
    <row r="2" spans="1:9" ht="15.75">
      <c r="A2" s="221"/>
      <c r="B2" s="222" t="s">
        <v>169</v>
      </c>
      <c r="C2" s="213" t="str">
        <f>Kadar.ode.!C2</f>
        <v>*07219750</v>
      </c>
      <c r="D2" s="217"/>
      <c r="E2" s="217"/>
      <c r="F2" s="219"/>
      <c r="G2" s="15"/>
    </row>
    <row r="3" spans="1:9" ht="15.75">
      <c r="A3" s="221"/>
      <c r="B3" s="222"/>
      <c r="C3" s="213"/>
      <c r="D3" s="217"/>
      <c r="E3" s="217"/>
      <c r="F3" s="219"/>
      <c r="G3" s="15"/>
    </row>
    <row r="4" spans="1:9" ht="15.75">
      <c r="A4" s="221"/>
      <c r="B4" s="222" t="s">
        <v>1815</v>
      </c>
      <c r="C4" s="214" t="s">
        <v>271</v>
      </c>
      <c r="D4" s="218"/>
      <c r="E4" s="218"/>
      <c r="F4" s="220"/>
      <c r="G4" s="7"/>
    </row>
    <row r="5" spans="1:9" ht="15.75">
      <c r="A5" s="15"/>
      <c r="B5" s="11"/>
      <c r="C5" s="11"/>
      <c r="D5" s="11"/>
      <c r="F5" s="37"/>
      <c r="G5" s="37"/>
    </row>
    <row r="6" spans="1:9" s="5" customFormat="1" ht="93.75" customHeight="1">
      <c r="A6" s="184" t="s">
        <v>120</v>
      </c>
      <c r="B6" s="184" t="s">
        <v>301</v>
      </c>
      <c r="C6" s="226" t="s">
        <v>1849</v>
      </c>
      <c r="D6" s="226" t="s">
        <v>1817</v>
      </c>
      <c r="E6" s="226" t="s">
        <v>1818</v>
      </c>
      <c r="F6" s="226" t="s">
        <v>1850</v>
      </c>
      <c r="G6" s="226" t="s">
        <v>1851</v>
      </c>
      <c r="H6" s="226" t="s">
        <v>1847</v>
      </c>
      <c r="I6" s="226" t="s">
        <v>1848</v>
      </c>
    </row>
    <row r="7" spans="1:9">
      <c r="A7" s="117" t="s">
        <v>273</v>
      </c>
      <c r="B7" s="117"/>
      <c r="C7" s="237"/>
      <c r="D7" s="237"/>
      <c r="E7" s="237"/>
      <c r="F7" s="239"/>
      <c r="G7" s="239"/>
      <c r="H7" s="239"/>
      <c r="I7" s="41"/>
    </row>
    <row r="8" spans="1:9">
      <c r="A8" s="239"/>
      <c r="B8" s="184"/>
      <c r="C8" s="237"/>
      <c r="D8" s="237"/>
      <c r="E8" s="237"/>
      <c r="F8" s="239"/>
      <c r="G8" s="239"/>
      <c r="H8" s="239"/>
      <c r="I8" s="41"/>
    </row>
    <row r="9" spans="1:9">
      <c r="A9" s="117" t="s">
        <v>274</v>
      </c>
      <c r="B9" s="117"/>
      <c r="C9" s="237"/>
      <c r="D9" s="237"/>
      <c r="E9" s="237"/>
      <c r="F9" s="239"/>
      <c r="G9" s="239"/>
      <c r="H9" s="239"/>
      <c r="I9" s="41"/>
    </row>
    <row r="10" spans="1:9">
      <c r="A10" s="239"/>
      <c r="B10" s="184"/>
      <c r="C10" s="237"/>
      <c r="D10" s="237"/>
      <c r="E10" s="237"/>
      <c r="F10" s="239"/>
      <c r="G10" s="239"/>
      <c r="H10" s="239"/>
      <c r="I10" s="41"/>
    </row>
    <row r="11" spans="1:9">
      <c r="A11" s="117" t="s">
        <v>275</v>
      </c>
      <c r="B11" s="117"/>
      <c r="C11" s="237"/>
      <c r="D11" s="237"/>
      <c r="E11" s="237"/>
      <c r="F11" s="239"/>
      <c r="G11" s="239"/>
      <c r="H11" s="239"/>
      <c r="I11" s="41"/>
    </row>
    <row r="12" spans="1:9">
      <c r="A12" s="239"/>
      <c r="B12" s="184"/>
      <c r="C12" s="237"/>
      <c r="D12" s="237"/>
      <c r="E12" s="237"/>
      <c r="F12" s="239"/>
      <c r="G12" s="239"/>
      <c r="H12" s="239"/>
      <c r="I12" s="41"/>
    </row>
    <row r="13" spans="1:9">
      <c r="A13" s="239"/>
      <c r="B13" s="184"/>
      <c r="C13" s="237"/>
      <c r="D13" s="237"/>
      <c r="E13" s="237"/>
      <c r="F13" s="239"/>
      <c r="G13" s="239"/>
      <c r="H13" s="239"/>
      <c r="I13" s="41"/>
    </row>
    <row r="14" spans="1:9">
      <c r="A14" s="117" t="s">
        <v>276</v>
      </c>
      <c r="B14" s="117"/>
      <c r="C14" s="237"/>
      <c r="D14" s="237"/>
      <c r="E14" s="237"/>
      <c r="F14" s="239"/>
      <c r="G14" s="239"/>
      <c r="H14" s="239"/>
      <c r="I14" s="41"/>
    </row>
    <row r="15" spans="1:9">
      <c r="A15" s="244" t="s">
        <v>277</v>
      </c>
      <c r="B15" s="184"/>
      <c r="C15" s="237"/>
      <c r="D15" s="237"/>
      <c r="E15" s="237"/>
      <c r="F15" s="239"/>
      <c r="G15" s="239"/>
      <c r="H15" s="239"/>
      <c r="I15" s="41"/>
    </row>
    <row r="16" spans="1:9">
      <c r="A16" s="244"/>
      <c r="B16" s="184"/>
      <c r="C16" s="237"/>
      <c r="D16" s="237"/>
      <c r="E16" s="237"/>
      <c r="F16" s="239"/>
      <c r="G16" s="239"/>
      <c r="H16" s="239"/>
      <c r="I16" s="41"/>
    </row>
    <row r="17" spans="1:9">
      <c r="A17" s="244"/>
      <c r="B17" s="184"/>
      <c r="C17" s="237"/>
      <c r="D17" s="237"/>
      <c r="E17" s="237"/>
      <c r="F17" s="239"/>
      <c r="G17" s="239"/>
      <c r="H17" s="239"/>
      <c r="I17" s="41"/>
    </row>
    <row r="18" spans="1:9">
      <c r="A18" s="244" t="s">
        <v>278</v>
      </c>
      <c r="B18" s="184"/>
      <c r="C18" s="237"/>
      <c r="D18" s="237"/>
      <c r="E18" s="237"/>
      <c r="F18" s="239"/>
      <c r="G18" s="239"/>
      <c r="H18" s="239"/>
      <c r="I18" s="41"/>
    </row>
    <row r="19" spans="1:9">
      <c r="A19" s="244"/>
      <c r="B19" s="184"/>
      <c r="C19" s="237"/>
      <c r="D19" s="237"/>
      <c r="E19" s="237"/>
      <c r="F19" s="239"/>
      <c r="G19" s="239"/>
      <c r="H19" s="239"/>
      <c r="I19" s="41"/>
    </row>
    <row r="20" spans="1:9">
      <c r="A20" s="244"/>
      <c r="B20" s="184"/>
      <c r="C20" s="237"/>
      <c r="D20" s="237"/>
      <c r="E20" s="237"/>
      <c r="F20" s="239"/>
      <c r="G20" s="239"/>
      <c r="H20" s="239"/>
      <c r="I20" s="41"/>
    </row>
    <row r="21" spans="1:9">
      <c r="A21" s="117" t="s">
        <v>279</v>
      </c>
      <c r="B21" s="117"/>
      <c r="C21" s="237"/>
      <c r="D21" s="237"/>
      <c r="E21" s="237"/>
      <c r="F21" s="239"/>
      <c r="G21" s="239"/>
      <c r="H21" s="239"/>
      <c r="I21" s="41"/>
    </row>
    <row r="22" spans="1:9">
      <c r="A22" s="239"/>
      <c r="B22" s="184"/>
      <c r="C22" s="237"/>
      <c r="D22" s="237"/>
      <c r="E22" s="237"/>
      <c r="F22" s="239"/>
      <c r="G22" s="239"/>
      <c r="H22" s="239"/>
      <c r="I22" s="41"/>
    </row>
    <row r="23" spans="1:9">
      <c r="A23" s="239"/>
      <c r="B23" s="184"/>
      <c r="C23" s="237"/>
      <c r="D23" s="237"/>
      <c r="E23" s="237"/>
      <c r="F23" s="239"/>
      <c r="G23" s="239"/>
      <c r="H23" s="239"/>
      <c r="I23" s="41"/>
    </row>
    <row r="24" spans="1:9">
      <c r="A24" s="117" t="s">
        <v>280</v>
      </c>
      <c r="B24" s="117"/>
      <c r="C24" s="237"/>
      <c r="D24" s="237"/>
      <c r="E24" s="237"/>
      <c r="F24" s="239"/>
      <c r="G24" s="239"/>
      <c r="H24" s="239"/>
      <c r="I24" s="41"/>
    </row>
    <row r="25" spans="1:9">
      <c r="A25" s="239"/>
      <c r="B25" s="184"/>
      <c r="C25" s="237"/>
      <c r="D25" s="237"/>
      <c r="E25" s="237"/>
      <c r="F25" s="239"/>
      <c r="G25" s="239"/>
      <c r="H25" s="239"/>
      <c r="I25" s="41"/>
    </row>
    <row r="26" spans="1:9">
      <c r="A26" s="239"/>
      <c r="B26" s="184"/>
      <c r="C26" s="237"/>
      <c r="D26" s="237"/>
      <c r="E26" s="237"/>
      <c r="F26" s="239"/>
      <c r="G26" s="239"/>
      <c r="H26" s="239"/>
      <c r="I26" s="41"/>
    </row>
    <row r="27" spans="1:9">
      <c r="A27" s="117" t="s">
        <v>281</v>
      </c>
      <c r="B27" s="117"/>
      <c r="C27" s="237"/>
      <c r="D27" s="237"/>
      <c r="E27" s="237"/>
      <c r="F27" s="239"/>
      <c r="G27" s="239"/>
      <c r="H27" s="239"/>
      <c r="I27" s="41"/>
    </row>
    <row r="28" spans="1:9">
      <c r="A28" s="239"/>
      <c r="B28" s="184"/>
      <c r="C28" s="237"/>
      <c r="D28" s="237"/>
      <c r="E28" s="237"/>
      <c r="F28" s="239"/>
      <c r="G28" s="239"/>
      <c r="H28" s="239"/>
      <c r="I28" s="41"/>
    </row>
    <row r="29" spans="1:9">
      <c r="A29" s="239"/>
      <c r="B29" s="184"/>
      <c r="C29" s="237"/>
      <c r="D29" s="237"/>
      <c r="E29" s="237"/>
      <c r="F29" s="239"/>
      <c r="G29" s="239"/>
      <c r="H29" s="239"/>
      <c r="I29" s="41"/>
    </row>
    <row r="30" spans="1:9" s="57" customFormat="1">
      <c r="A30" s="117" t="s">
        <v>282</v>
      </c>
      <c r="B30" s="117"/>
      <c r="C30" s="237"/>
      <c r="D30" s="237"/>
      <c r="E30" s="237"/>
      <c r="F30" s="243"/>
      <c r="G30" s="243"/>
      <c r="H30" s="243"/>
      <c r="I30" s="245"/>
    </row>
    <row r="31" spans="1:9">
      <c r="A31" s="239"/>
      <c r="B31" s="184"/>
      <c r="C31" s="237"/>
      <c r="D31" s="237"/>
      <c r="E31" s="237"/>
      <c r="F31" s="239"/>
      <c r="G31" s="239"/>
      <c r="H31" s="239"/>
      <c r="I31" s="41"/>
    </row>
    <row r="32" spans="1:9">
      <c r="A32" s="239"/>
      <c r="B32" s="184"/>
      <c r="C32" s="237"/>
      <c r="D32" s="237"/>
      <c r="E32" s="237"/>
      <c r="F32" s="239"/>
      <c r="G32" s="239"/>
      <c r="H32" s="239"/>
      <c r="I32" s="41"/>
    </row>
    <row r="33" spans="1:9">
      <c r="A33" s="117" t="s">
        <v>283</v>
      </c>
      <c r="B33" s="117"/>
      <c r="C33" s="237"/>
      <c r="D33" s="237"/>
      <c r="E33" s="237"/>
      <c r="F33" s="239"/>
      <c r="G33" s="239"/>
      <c r="H33" s="239"/>
      <c r="I33" s="41"/>
    </row>
    <row r="34" spans="1:9">
      <c r="A34" s="239"/>
      <c r="B34" s="184"/>
      <c r="C34" s="237"/>
      <c r="D34" s="237"/>
      <c r="E34" s="237"/>
      <c r="F34" s="239"/>
      <c r="G34" s="239"/>
      <c r="H34" s="239"/>
      <c r="I34" s="41"/>
    </row>
    <row r="35" spans="1:9">
      <c r="A35" s="239"/>
      <c r="B35" s="184"/>
      <c r="C35" s="237"/>
      <c r="D35" s="237"/>
      <c r="E35" s="237"/>
      <c r="F35" s="239"/>
      <c r="G35" s="239"/>
      <c r="H35" s="239"/>
      <c r="I35" s="41"/>
    </row>
    <row r="36" spans="1:9">
      <c r="A36" s="710" t="s">
        <v>88</v>
      </c>
      <c r="B36" s="710"/>
      <c r="C36" s="240"/>
      <c r="D36" s="240"/>
      <c r="E36" s="240"/>
      <c r="F36" s="239"/>
      <c r="G36" s="239"/>
      <c r="H36" s="239"/>
      <c r="I36" s="41"/>
    </row>
    <row r="37" spans="1:9">
      <c r="A37" s="241"/>
      <c r="B37" s="241"/>
      <c r="C37" s="242"/>
      <c r="D37" s="242"/>
      <c r="E37" s="242"/>
      <c r="F37" s="242"/>
      <c r="G37" s="242"/>
      <c r="H37" s="238"/>
      <c r="I37" s="238"/>
    </row>
  </sheetData>
  <mergeCells count="1">
    <mergeCell ref="A36:B36"/>
  </mergeCells>
  <phoneticPr fontId="12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view="pageBreakPreview" topLeftCell="A25" zoomScaleNormal="100" zoomScaleSheetLayoutView="100" workbookViewId="0">
      <selection activeCell="B11" sqref="B11:H11"/>
    </sheetView>
  </sheetViews>
  <sheetFormatPr defaultRowHeight="12.75"/>
  <cols>
    <col min="1" max="1" width="12.7109375" customWidth="1"/>
    <col min="2" max="2" width="48.28515625" customWidth="1"/>
    <col min="3" max="8" width="6.7109375" customWidth="1"/>
  </cols>
  <sheetData>
    <row r="1" spans="1:8">
      <c r="A1" s="411"/>
      <c r="B1" s="412" t="s">
        <v>168</v>
      </c>
      <c r="C1" s="405" t="str">
        <f>Kadar.ode.!C1</f>
        <v>Унети назив здравствене установе</v>
      </c>
      <c r="D1" s="407"/>
      <c r="E1" s="407"/>
      <c r="F1" s="407"/>
      <c r="G1" s="409"/>
      <c r="H1" s="101"/>
    </row>
    <row r="2" spans="1:8">
      <c r="A2" s="411"/>
      <c r="B2" s="412" t="s">
        <v>169</v>
      </c>
      <c r="C2" s="405" t="str">
        <f>Kadar.ode.!C2</f>
        <v>*07219750</v>
      </c>
      <c r="D2" s="407"/>
      <c r="E2" s="407"/>
      <c r="F2" s="407"/>
      <c r="G2" s="409"/>
      <c r="H2" s="101"/>
    </row>
    <row r="3" spans="1:8">
      <c r="A3" s="411"/>
      <c r="B3" s="412"/>
      <c r="C3" s="405" t="str">
        <f>Kadar.ode.!C3</f>
        <v>01.01.2023.</v>
      </c>
      <c r="D3" s="407"/>
      <c r="E3" s="407"/>
      <c r="F3" s="407"/>
      <c r="G3" s="409"/>
      <c r="H3" s="101"/>
    </row>
    <row r="4" spans="1:8" ht="48.75" customHeight="1">
      <c r="A4" s="411"/>
      <c r="B4" s="412" t="s">
        <v>1839</v>
      </c>
      <c r="C4" s="714" t="s">
        <v>1838</v>
      </c>
      <c r="D4" s="715"/>
      <c r="E4" s="715"/>
      <c r="F4" s="715"/>
      <c r="G4" s="715"/>
      <c r="H4" s="715"/>
    </row>
    <row r="5" spans="1:8" ht="14.25">
      <c r="A5" s="411"/>
      <c r="B5" s="412" t="s">
        <v>210</v>
      </c>
      <c r="C5" s="406"/>
      <c r="D5" s="408"/>
      <c r="E5" s="408"/>
      <c r="F5" s="408"/>
      <c r="G5" s="410"/>
      <c r="H5" s="101"/>
    </row>
    <row r="6" spans="1:8" ht="16.5" thickBot="1">
      <c r="A6" s="177"/>
      <c r="B6" s="177"/>
      <c r="C6" s="177"/>
      <c r="D6" s="177"/>
      <c r="E6" s="177"/>
      <c r="F6" s="177"/>
      <c r="G6" s="396"/>
      <c r="H6" s="396"/>
    </row>
    <row r="7" spans="1:8" ht="36" customHeight="1" thickTop="1">
      <c r="A7" s="447" t="s">
        <v>120</v>
      </c>
      <c r="B7" s="716" t="s">
        <v>212</v>
      </c>
      <c r="C7" s="717"/>
      <c r="D7" s="717"/>
      <c r="E7" s="717"/>
      <c r="F7" s="717"/>
      <c r="G7" s="717"/>
      <c r="H7" s="717"/>
    </row>
    <row r="8" spans="1:8" ht="13.5" thickBot="1">
      <c r="A8" s="420"/>
      <c r="B8" s="718"/>
      <c r="C8" s="719"/>
      <c r="D8" s="719"/>
      <c r="E8" s="719"/>
      <c r="F8" s="719"/>
      <c r="G8" s="719"/>
      <c r="H8" s="719"/>
    </row>
    <row r="9" spans="1:8" ht="15" thickTop="1">
      <c r="A9" s="583">
        <v>600001</v>
      </c>
      <c r="B9" s="720" t="s">
        <v>1870</v>
      </c>
      <c r="C9" s="721" t="s">
        <v>1870</v>
      </c>
      <c r="D9" s="721" t="s">
        <v>1870</v>
      </c>
      <c r="E9" s="721" t="s">
        <v>1870</v>
      </c>
      <c r="F9" s="721" t="s">
        <v>1870</v>
      </c>
      <c r="G9" s="721" t="s">
        <v>1870</v>
      </c>
      <c r="H9" s="722" t="s">
        <v>1870</v>
      </c>
    </row>
    <row r="10" spans="1:8" ht="14.25">
      <c r="A10" s="583">
        <v>600002</v>
      </c>
      <c r="B10" s="711" t="s">
        <v>1871</v>
      </c>
      <c r="C10" s="712" t="s">
        <v>1871</v>
      </c>
      <c r="D10" s="712" t="s">
        <v>1871</v>
      </c>
      <c r="E10" s="712" t="s">
        <v>1871</v>
      </c>
      <c r="F10" s="712" t="s">
        <v>1871</v>
      </c>
      <c r="G10" s="712" t="s">
        <v>1871</v>
      </c>
      <c r="H10" s="713" t="s">
        <v>1871</v>
      </c>
    </row>
    <row r="11" spans="1:8" ht="14.25">
      <c r="A11" s="584"/>
      <c r="B11" s="711" t="s">
        <v>1872</v>
      </c>
      <c r="C11" s="712" t="s">
        <v>1872</v>
      </c>
      <c r="D11" s="712" t="s">
        <v>1872</v>
      </c>
      <c r="E11" s="712" t="s">
        <v>1872</v>
      </c>
      <c r="F11" s="712" t="s">
        <v>1872</v>
      </c>
      <c r="G11" s="712" t="s">
        <v>1872</v>
      </c>
      <c r="H11" s="713" t="s">
        <v>1872</v>
      </c>
    </row>
    <row r="12" spans="1:8" ht="14.25">
      <c r="A12" s="583">
        <v>600001</v>
      </c>
      <c r="B12" s="723" t="s">
        <v>1873</v>
      </c>
      <c r="C12" s="724" t="s">
        <v>1873</v>
      </c>
      <c r="D12" s="724" t="s">
        <v>1873</v>
      </c>
      <c r="E12" s="724" t="s">
        <v>1873</v>
      </c>
      <c r="F12" s="724" t="s">
        <v>1873</v>
      </c>
      <c r="G12" s="724" t="s">
        <v>1873</v>
      </c>
      <c r="H12" s="725" t="s">
        <v>1873</v>
      </c>
    </row>
    <row r="13" spans="1:8" ht="14.25">
      <c r="A13" s="583">
        <v>600002</v>
      </c>
      <c r="B13" s="726" t="s">
        <v>1874</v>
      </c>
      <c r="C13" s="727" t="s">
        <v>1874</v>
      </c>
      <c r="D13" s="727" t="s">
        <v>1874</v>
      </c>
      <c r="E13" s="727" t="s">
        <v>1874</v>
      </c>
      <c r="F13" s="727" t="s">
        <v>1874</v>
      </c>
      <c r="G13" s="727" t="s">
        <v>1874</v>
      </c>
      <c r="H13" s="728" t="s">
        <v>1874</v>
      </c>
    </row>
    <row r="14" spans="1:8" ht="14.25">
      <c r="A14" s="583"/>
      <c r="B14" s="723" t="s">
        <v>1875</v>
      </c>
      <c r="C14" s="724" t="s">
        <v>1875</v>
      </c>
      <c r="D14" s="724" t="s">
        <v>1875</v>
      </c>
      <c r="E14" s="724" t="s">
        <v>1875</v>
      </c>
      <c r="F14" s="724" t="s">
        <v>1875</v>
      </c>
      <c r="G14" s="724" t="s">
        <v>1875</v>
      </c>
      <c r="H14" s="725" t="s">
        <v>1875</v>
      </c>
    </row>
    <row r="15" spans="1:8" ht="14.25">
      <c r="A15" s="583"/>
      <c r="B15" s="711"/>
      <c r="C15" s="712"/>
      <c r="D15" s="712"/>
      <c r="E15" s="712"/>
      <c r="F15" s="712"/>
      <c r="G15" s="712"/>
      <c r="H15" s="713"/>
    </row>
    <row r="16" spans="1:8" ht="14.25">
      <c r="A16" s="585">
        <v>250016</v>
      </c>
      <c r="B16" s="711" t="s">
        <v>1877</v>
      </c>
      <c r="C16" s="712" t="s">
        <v>1877</v>
      </c>
      <c r="D16" s="712" t="s">
        <v>1877</v>
      </c>
      <c r="E16" s="712" t="s">
        <v>1877</v>
      </c>
      <c r="F16" s="712" t="s">
        <v>1877</v>
      </c>
      <c r="G16" s="712" t="s">
        <v>1877</v>
      </c>
      <c r="H16" s="713" t="s">
        <v>1877</v>
      </c>
    </row>
    <row r="17" spans="1:8" ht="14.25">
      <c r="A17" s="586">
        <v>600011</v>
      </c>
      <c r="B17" s="711" t="s">
        <v>1878</v>
      </c>
      <c r="C17" s="712" t="s">
        <v>1878</v>
      </c>
      <c r="D17" s="712" t="s">
        <v>1878</v>
      </c>
      <c r="E17" s="712" t="s">
        <v>1878</v>
      </c>
      <c r="F17" s="712" t="s">
        <v>1878</v>
      </c>
      <c r="G17" s="712" t="s">
        <v>1878</v>
      </c>
      <c r="H17" s="713" t="s">
        <v>1878</v>
      </c>
    </row>
    <row r="18" spans="1:8" ht="14.25">
      <c r="A18" s="587">
        <v>600012</v>
      </c>
      <c r="B18" s="711" t="s">
        <v>1879</v>
      </c>
      <c r="C18" s="712" t="s">
        <v>1879</v>
      </c>
      <c r="D18" s="712" t="s">
        <v>1879</v>
      </c>
      <c r="E18" s="712" t="s">
        <v>1879</v>
      </c>
      <c r="F18" s="712" t="s">
        <v>1879</v>
      </c>
      <c r="G18" s="712" t="s">
        <v>1879</v>
      </c>
      <c r="H18" s="713" t="s">
        <v>1879</v>
      </c>
    </row>
    <row r="19" spans="1:8" ht="14.25">
      <c r="A19" s="587">
        <v>600348</v>
      </c>
      <c r="B19" s="711" t="s">
        <v>1880</v>
      </c>
      <c r="C19" s="712" t="s">
        <v>1880</v>
      </c>
      <c r="D19" s="712" t="s">
        <v>1880</v>
      </c>
      <c r="E19" s="712" t="s">
        <v>1880</v>
      </c>
      <c r="F19" s="712" t="s">
        <v>1880</v>
      </c>
      <c r="G19" s="712" t="s">
        <v>1880</v>
      </c>
      <c r="H19" s="713" t="s">
        <v>1880</v>
      </c>
    </row>
    <row r="20" spans="1:8" ht="14.25">
      <c r="A20" s="587">
        <v>600015</v>
      </c>
      <c r="B20" s="711" t="s">
        <v>1881</v>
      </c>
      <c r="C20" s="712" t="s">
        <v>1881</v>
      </c>
      <c r="D20" s="712" t="s">
        <v>1881</v>
      </c>
      <c r="E20" s="712" t="s">
        <v>1881</v>
      </c>
      <c r="F20" s="712" t="s">
        <v>1881</v>
      </c>
      <c r="G20" s="712" t="s">
        <v>1881</v>
      </c>
      <c r="H20" s="713" t="s">
        <v>1881</v>
      </c>
    </row>
    <row r="21" spans="1:8" ht="14.25">
      <c r="A21" s="587">
        <v>600016</v>
      </c>
      <c r="B21" s="711" t="s">
        <v>1882</v>
      </c>
      <c r="C21" s="712" t="s">
        <v>1882</v>
      </c>
      <c r="D21" s="712" t="s">
        <v>1882</v>
      </c>
      <c r="E21" s="712" t="s">
        <v>1882</v>
      </c>
      <c r="F21" s="712" t="s">
        <v>1882</v>
      </c>
      <c r="G21" s="712" t="s">
        <v>1882</v>
      </c>
      <c r="H21" s="713" t="s">
        <v>1882</v>
      </c>
    </row>
    <row r="22" spans="1:8" ht="14.25">
      <c r="A22" s="587">
        <v>600018</v>
      </c>
      <c r="B22" s="711" t="s">
        <v>1883</v>
      </c>
      <c r="C22" s="712" t="s">
        <v>1883</v>
      </c>
      <c r="D22" s="712" t="s">
        <v>1883</v>
      </c>
      <c r="E22" s="712" t="s">
        <v>1883</v>
      </c>
      <c r="F22" s="712" t="s">
        <v>1883</v>
      </c>
      <c r="G22" s="712" t="s">
        <v>1883</v>
      </c>
      <c r="H22" s="713" t="s">
        <v>1883</v>
      </c>
    </row>
    <row r="23" spans="1:8" ht="14.25">
      <c r="A23" s="587" t="s">
        <v>1884</v>
      </c>
      <c r="B23" s="711" t="s">
        <v>1885</v>
      </c>
      <c r="C23" s="712" t="s">
        <v>1885</v>
      </c>
      <c r="D23" s="712" t="s">
        <v>1885</v>
      </c>
      <c r="E23" s="712" t="s">
        <v>1885</v>
      </c>
      <c r="F23" s="712" t="s">
        <v>1885</v>
      </c>
      <c r="G23" s="712" t="s">
        <v>1885</v>
      </c>
      <c r="H23" s="713" t="s">
        <v>1885</v>
      </c>
    </row>
    <row r="24" spans="1:8" ht="14.25">
      <c r="A24" s="587" t="s">
        <v>1886</v>
      </c>
      <c r="B24" s="711" t="s">
        <v>1887</v>
      </c>
      <c r="C24" s="712" t="s">
        <v>1887</v>
      </c>
      <c r="D24" s="712" t="s">
        <v>1887</v>
      </c>
      <c r="E24" s="712" t="s">
        <v>1887</v>
      </c>
      <c r="F24" s="712" t="s">
        <v>1887</v>
      </c>
      <c r="G24" s="712" t="s">
        <v>1887</v>
      </c>
      <c r="H24" s="713" t="s">
        <v>1887</v>
      </c>
    </row>
    <row r="25" spans="1:8" ht="14.25">
      <c r="A25" s="587">
        <v>600021</v>
      </c>
      <c r="B25" s="711" t="s">
        <v>1888</v>
      </c>
      <c r="C25" s="712" t="s">
        <v>1888</v>
      </c>
      <c r="D25" s="712" t="s">
        <v>1888</v>
      </c>
      <c r="E25" s="712" t="s">
        <v>1888</v>
      </c>
      <c r="F25" s="712" t="s">
        <v>1888</v>
      </c>
      <c r="G25" s="712" t="s">
        <v>1888</v>
      </c>
      <c r="H25" s="713" t="s">
        <v>1888</v>
      </c>
    </row>
    <row r="26" spans="1:8" ht="14.25">
      <c r="A26" s="587">
        <v>600022</v>
      </c>
      <c r="B26" s="711" t="s">
        <v>1889</v>
      </c>
      <c r="C26" s="712" t="s">
        <v>1889</v>
      </c>
      <c r="D26" s="712" t="s">
        <v>1889</v>
      </c>
      <c r="E26" s="712" t="s">
        <v>1889</v>
      </c>
      <c r="F26" s="712" t="s">
        <v>1889</v>
      </c>
      <c r="G26" s="712" t="s">
        <v>1889</v>
      </c>
      <c r="H26" s="713" t="s">
        <v>1889</v>
      </c>
    </row>
    <row r="27" spans="1:8" ht="14.25">
      <c r="A27" s="587">
        <v>600023</v>
      </c>
      <c r="B27" s="711" t="s">
        <v>1890</v>
      </c>
      <c r="C27" s="712" t="s">
        <v>1890</v>
      </c>
      <c r="D27" s="712" t="s">
        <v>1890</v>
      </c>
      <c r="E27" s="712" t="s">
        <v>1890</v>
      </c>
      <c r="F27" s="712" t="s">
        <v>1890</v>
      </c>
      <c r="G27" s="712" t="s">
        <v>1890</v>
      </c>
      <c r="H27" s="713" t="s">
        <v>1890</v>
      </c>
    </row>
    <row r="28" spans="1:8" ht="14.25">
      <c r="A28" s="588">
        <v>600024</v>
      </c>
      <c r="B28" s="711" t="s">
        <v>1891</v>
      </c>
      <c r="C28" s="712" t="s">
        <v>1891</v>
      </c>
      <c r="D28" s="712" t="s">
        <v>1891</v>
      </c>
      <c r="E28" s="712" t="s">
        <v>1891</v>
      </c>
      <c r="F28" s="712" t="s">
        <v>1891</v>
      </c>
      <c r="G28" s="712" t="s">
        <v>1891</v>
      </c>
      <c r="H28" s="713" t="s">
        <v>1891</v>
      </c>
    </row>
    <row r="29" spans="1:8" ht="14.25">
      <c r="A29" s="585">
        <v>600025</v>
      </c>
      <c r="B29" s="711" t="s">
        <v>1892</v>
      </c>
      <c r="C29" s="712" t="s">
        <v>1892</v>
      </c>
      <c r="D29" s="712" t="s">
        <v>1892</v>
      </c>
      <c r="E29" s="712" t="s">
        <v>1892</v>
      </c>
      <c r="F29" s="712" t="s">
        <v>1892</v>
      </c>
      <c r="G29" s="712" t="s">
        <v>1892</v>
      </c>
      <c r="H29" s="713" t="s">
        <v>1892</v>
      </c>
    </row>
    <row r="30" spans="1:8" ht="14.25">
      <c r="A30" s="586">
        <v>600030</v>
      </c>
      <c r="B30" s="711" t="s">
        <v>1893</v>
      </c>
      <c r="C30" s="712" t="s">
        <v>1893</v>
      </c>
      <c r="D30" s="712" t="s">
        <v>1893</v>
      </c>
      <c r="E30" s="712" t="s">
        <v>1893</v>
      </c>
      <c r="F30" s="712" t="s">
        <v>1893</v>
      </c>
      <c r="G30" s="712" t="s">
        <v>1893</v>
      </c>
      <c r="H30" s="713" t="s">
        <v>1893</v>
      </c>
    </row>
    <row r="31" spans="1:8" ht="14.25">
      <c r="A31" s="587">
        <v>600331</v>
      </c>
      <c r="B31" s="711" t="s">
        <v>1894</v>
      </c>
      <c r="C31" s="712" t="s">
        <v>1894</v>
      </c>
      <c r="D31" s="712" t="s">
        <v>1894</v>
      </c>
      <c r="E31" s="712" t="s">
        <v>1894</v>
      </c>
      <c r="F31" s="712" t="s">
        <v>1894</v>
      </c>
      <c r="G31" s="712" t="s">
        <v>1894</v>
      </c>
      <c r="H31" s="713" t="s">
        <v>1894</v>
      </c>
    </row>
    <row r="32" spans="1:8" ht="14.25">
      <c r="A32" s="587">
        <v>600051</v>
      </c>
      <c r="B32" s="711" t="s">
        <v>1895</v>
      </c>
      <c r="C32" s="712" t="s">
        <v>1895</v>
      </c>
      <c r="D32" s="712" t="s">
        <v>1895</v>
      </c>
      <c r="E32" s="712" t="s">
        <v>1895</v>
      </c>
      <c r="F32" s="712" t="s">
        <v>1895</v>
      </c>
      <c r="G32" s="712" t="s">
        <v>1895</v>
      </c>
      <c r="H32" s="713" t="s">
        <v>1895</v>
      </c>
    </row>
    <row r="33" spans="1:8" ht="14.25">
      <c r="A33" s="587">
        <v>600053</v>
      </c>
      <c r="B33" s="711" t="s">
        <v>1896</v>
      </c>
      <c r="C33" s="712" t="s">
        <v>1896</v>
      </c>
      <c r="D33" s="712" t="s">
        <v>1896</v>
      </c>
      <c r="E33" s="712" t="s">
        <v>1896</v>
      </c>
      <c r="F33" s="712" t="s">
        <v>1896</v>
      </c>
      <c r="G33" s="712" t="s">
        <v>1896</v>
      </c>
      <c r="H33" s="713" t="s">
        <v>1896</v>
      </c>
    </row>
    <row r="34" spans="1:8" ht="14.25">
      <c r="A34" s="587">
        <v>600071</v>
      </c>
      <c r="B34" s="711" t="s">
        <v>1897</v>
      </c>
      <c r="C34" s="712" t="s">
        <v>1897</v>
      </c>
      <c r="D34" s="712" t="s">
        <v>1897</v>
      </c>
      <c r="E34" s="712" t="s">
        <v>1897</v>
      </c>
      <c r="F34" s="712" t="s">
        <v>1897</v>
      </c>
      <c r="G34" s="712" t="s">
        <v>1897</v>
      </c>
      <c r="H34" s="713" t="s">
        <v>1897</v>
      </c>
    </row>
    <row r="35" spans="1:8" ht="14.25">
      <c r="A35" s="587" t="s">
        <v>1898</v>
      </c>
      <c r="B35" s="711" t="s">
        <v>1899</v>
      </c>
      <c r="C35" s="712" t="s">
        <v>1899</v>
      </c>
      <c r="D35" s="712" t="s">
        <v>1899</v>
      </c>
      <c r="E35" s="712" t="s">
        <v>1899</v>
      </c>
      <c r="F35" s="712" t="s">
        <v>1899</v>
      </c>
      <c r="G35" s="712" t="s">
        <v>1899</v>
      </c>
      <c r="H35" s="713" t="s">
        <v>1899</v>
      </c>
    </row>
    <row r="36" spans="1:8" ht="12.75" customHeight="1">
      <c r="A36" s="587" t="s">
        <v>1900</v>
      </c>
      <c r="B36" s="711" t="s">
        <v>1901</v>
      </c>
      <c r="C36" s="712" t="s">
        <v>1901</v>
      </c>
      <c r="D36" s="712" t="s">
        <v>1901</v>
      </c>
      <c r="E36" s="712" t="s">
        <v>1901</v>
      </c>
      <c r="F36" s="712" t="s">
        <v>1901</v>
      </c>
      <c r="G36" s="712" t="s">
        <v>1901</v>
      </c>
      <c r="H36" s="713" t="s">
        <v>1901</v>
      </c>
    </row>
    <row r="37" spans="1:8" ht="12.75" customHeight="1">
      <c r="A37" s="588">
        <v>600103</v>
      </c>
      <c r="B37" s="711" t="s">
        <v>1902</v>
      </c>
      <c r="C37" s="712" t="s">
        <v>1902</v>
      </c>
      <c r="D37" s="712" t="s">
        <v>1902</v>
      </c>
      <c r="E37" s="712" t="s">
        <v>1902</v>
      </c>
      <c r="F37" s="712" t="s">
        <v>1902</v>
      </c>
      <c r="G37" s="712" t="s">
        <v>1902</v>
      </c>
      <c r="H37" s="713" t="s">
        <v>1902</v>
      </c>
    </row>
    <row r="38" spans="1:8" ht="14.25">
      <c r="A38" s="585">
        <v>600111</v>
      </c>
      <c r="B38" s="711" t="s">
        <v>1903</v>
      </c>
      <c r="C38" s="712" t="s">
        <v>1903</v>
      </c>
      <c r="D38" s="712" t="s">
        <v>1903</v>
      </c>
      <c r="E38" s="712" t="s">
        <v>1903</v>
      </c>
      <c r="F38" s="712" t="s">
        <v>1903</v>
      </c>
      <c r="G38" s="712" t="s">
        <v>1903</v>
      </c>
      <c r="H38" s="713" t="s">
        <v>1903</v>
      </c>
    </row>
    <row r="39" spans="1:8" ht="14.25">
      <c r="A39" s="586">
        <v>96120</v>
      </c>
      <c r="B39" s="711" t="s">
        <v>1904</v>
      </c>
      <c r="C39" s="712" t="s">
        <v>1904</v>
      </c>
      <c r="D39" s="712" t="s">
        <v>1904</v>
      </c>
      <c r="E39" s="712" t="s">
        <v>1904</v>
      </c>
      <c r="F39" s="712" t="s">
        <v>1904</v>
      </c>
      <c r="G39" s="712" t="s">
        <v>1904</v>
      </c>
      <c r="H39" s="713" t="s">
        <v>1904</v>
      </c>
    </row>
    <row r="40" spans="1:8" ht="14.25">
      <c r="A40" s="587" t="s">
        <v>1905</v>
      </c>
      <c r="B40" s="711" t="s">
        <v>1906</v>
      </c>
      <c r="C40" s="712" t="s">
        <v>1906</v>
      </c>
      <c r="D40" s="712" t="s">
        <v>1906</v>
      </c>
      <c r="E40" s="712" t="s">
        <v>1906</v>
      </c>
      <c r="F40" s="712" t="s">
        <v>1906</v>
      </c>
      <c r="G40" s="712" t="s">
        <v>1906</v>
      </c>
      <c r="H40" s="713" t="s">
        <v>1906</v>
      </c>
    </row>
    <row r="41" spans="1:8" ht="14.25">
      <c r="A41" s="588" t="s">
        <v>1907</v>
      </c>
      <c r="B41" s="711" t="s">
        <v>1908</v>
      </c>
      <c r="C41" s="712" t="s">
        <v>1908</v>
      </c>
      <c r="D41" s="712" t="s">
        <v>1908</v>
      </c>
      <c r="E41" s="712" t="s">
        <v>1908</v>
      </c>
      <c r="F41" s="712" t="s">
        <v>1908</v>
      </c>
      <c r="G41" s="712" t="s">
        <v>1908</v>
      </c>
      <c r="H41" s="713" t="s">
        <v>1908</v>
      </c>
    </row>
    <row r="42" spans="1:8" ht="14.25">
      <c r="A42" s="585" t="s">
        <v>1909</v>
      </c>
      <c r="B42" s="711" t="s">
        <v>1910</v>
      </c>
      <c r="C42" s="712" t="s">
        <v>1910</v>
      </c>
      <c r="D42" s="712" t="s">
        <v>1910</v>
      </c>
      <c r="E42" s="712" t="s">
        <v>1910</v>
      </c>
      <c r="F42" s="712" t="s">
        <v>1910</v>
      </c>
      <c r="G42" s="712" t="s">
        <v>1910</v>
      </c>
      <c r="H42" s="713" t="s">
        <v>1910</v>
      </c>
    </row>
    <row r="43" spans="1:8" ht="14.25">
      <c r="A43" s="586">
        <v>600112</v>
      </c>
      <c r="B43" s="711" t="s">
        <v>1911</v>
      </c>
      <c r="C43" s="712" t="s">
        <v>1911</v>
      </c>
      <c r="D43" s="712" t="s">
        <v>1911</v>
      </c>
      <c r="E43" s="712" t="s">
        <v>1911</v>
      </c>
      <c r="F43" s="712" t="s">
        <v>1911</v>
      </c>
      <c r="G43" s="712" t="s">
        <v>1911</v>
      </c>
      <c r="H43" s="713" t="s">
        <v>1911</v>
      </c>
    </row>
    <row r="44" spans="1:8" ht="14.25">
      <c r="A44" s="587">
        <v>600113</v>
      </c>
      <c r="B44" s="711" t="s">
        <v>1912</v>
      </c>
      <c r="C44" s="712" t="s">
        <v>1912</v>
      </c>
      <c r="D44" s="712" t="s">
        <v>1912</v>
      </c>
      <c r="E44" s="712" t="s">
        <v>1912</v>
      </c>
      <c r="F44" s="712" t="s">
        <v>1912</v>
      </c>
      <c r="G44" s="712" t="s">
        <v>1912</v>
      </c>
      <c r="H44" s="713" t="s">
        <v>1912</v>
      </c>
    </row>
    <row r="45" spans="1:8" ht="14.25">
      <c r="A45" s="587">
        <v>600114</v>
      </c>
      <c r="B45" s="711" t="s">
        <v>1913</v>
      </c>
      <c r="C45" s="712" t="s">
        <v>1913</v>
      </c>
      <c r="D45" s="712" t="s">
        <v>1913</v>
      </c>
      <c r="E45" s="712" t="s">
        <v>1913</v>
      </c>
      <c r="F45" s="712" t="s">
        <v>1913</v>
      </c>
      <c r="G45" s="712" t="s">
        <v>1913</v>
      </c>
      <c r="H45" s="713" t="s">
        <v>1913</v>
      </c>
    </row>
    <row r="46" spans="1:8" ht="14.25">
      <c r="A46" s="587">
        <v>600115</v>
      </c>
      <c r="B46" s="711" t="s">
        <v>1914</v>
      </c>
      <c r="C46" s="712" t="s">
        <v>1914</v>
      </c>
      <c r="D46" s="712" t="s">
        <v>1914</v>
      </c>
      <c r="E46" s="712" t="s">
        <v>1914</v>
      </c>
      <c r="F46" s="712" t="s">
        <v>1914</v>
      </c>
      <c r="G46" s="712" t="s">
        <v>1914</v>
      </c>
      <c r="H46" s="713" t="s">
        <v>1914</v>
      </c>
    </row>
    <row r="47" spans="1:8" ht="14.25">
      <c r="A47" s="588">
        <v>600116</v>
      </c>
      <c r="B47" s="711" t="s">
        <v>1915</v>
      </c>
      <c r="C47" s="712" t="s">
        <v>1915</v>
      </c>
      <c r="D47" s="712" t="s">
        <v>1915</v>
      </c>
      <c r="E47" s="712" t="s">
        <v>1915</v>
      </c>
      <c r="F47" s="712" t="s">
        <v>1915</v>
      </c>
      <c r="G47" s="712" t="s">
        <v>1915</v>
      </c>
      <c r="H47" s="713" t="s">
        <v>1915</v>
      </c>
    </row>
    <row r="48" spans="1:8" ht="14.25">
      <c r="A48" s="585">
        <v>600117</v>
      </c>
      <c r="B48" s="712" t="s">
        <v>1916</v>
      </c>
      <c r="C48" s="712" t="s">
        <v>1916</v>
      </c>
      <c r="D48" s="712" t="s">
        <v>1916</v>
      </c>
      <c r="E48" s="712" t="s">
        <v>1916</v>
      </c>
      <c r="F48" s="712" t="s">
        <v>1916</v>
      </c>
      <c r="G48" s="712" t="s">
        <v>1916</v>
      </c>
      <c r="H48" s="713" t="s">
        <v>1916</v>
      </c>
    </row>
    <row r="49" spans="1:8" ht="14.25">
      <c r="A49" s="586" t="s">
        <v>1917</v>
      </c>
      <c r="B49" s="711" t="s">
        <v>1918</v>
      </c>
      <c r="C49" s="712" t="s">
        <v>1918</v>
      </c>
      <c r="D49" s="712" t="s">
        <v>1918</v>
      </c>
      <c r="E49" s="712" t="s">
        <v>1918</v>
      </c>
      <c r="F49" s="712" t="s">
        <v>1918</v>
      </c>
      <c r="G49" s="712" t="s">
        <v>1918</v>
      </c>
      <c r="H49" s="713" t="s">
        <v>1918</v>
      </c>
    </row>
    <row r="50" spans="1:8" ht="14.25">
      <c r="A50" s="587">
        <v>96128</v>
      </c>
      <c r="B50" s="711" t="s">
        <v>1919</v>
      </c>
      <c r="C50" s="712" t="s">
        <v>1919</v>
      </c>
      <c r="D50" s="712" t="s">
        <v>1919</v>
      </c>
      <c r="E50" s="712" t="s">
        <v>1919</v>
      </c>
      <c r="F50" s="712" t="s">
        <v>1919</v>
      </c>
      <c r="G50" s="712" t="s">
        <v>1919</v>
      </c>
      <c r="H50" s="713" t="s">
        <v>1919</v>
      </c>
    </row>
    <row r="51" spans="1:8" ht="14.25">
      <c r="A51" s="587">
        <v>600120</v>
      </c>
      <c r="B51" s="711" t="s">
        <v>1920</v>
      </c>
      <c r="C51" s="712" t="s">
        <v>1920</v>
      </c>
      <c r="D51" s="712" t="s">
        <v>1920</v>
      </c>
      <c r="E51" s="712" t="s">
        <v>1920</v>
      </c>
      <c r="F51" s="712" t="s">
        <v>1920</v>
      </c>
      <c r="G51" s="712" t="s">
        <v>1920</v>
      </c>
      <c r="H51" s="713" t="s">
        <v>1920</v>
      </c>
    </row>
    <row r="52" spans="1:8" ht="14.25">
      <c r="A52" s="587" t="s">
        <v>1921</v>
      </c>
      <c r="B52" s="711" t="s">
        <v>1922</v>
      </c>
      <c r="C52" s="712" t="s">
        <v>1922</v>
      </c>
      <c r="D52" s="712" t="s">
        <v>1922</v>
      </c>
      <c r="E52" s="712" t="s">
        <v>1922</v>
      </c>
      <c r="F52" s="712" t="s">
        <v>1922</v>
      </c>
      <c r="G52" s="712" t="s">
        <v>1922</v>
      </c>
      <c r="H52" s="713" t="s">
        <v>1922</v>
      </c>
    </row>
    <row r="53" spans="1:8" ht="14.25">
      <c r="A53" s="587">
        <v>600122</v>
      </c>
      <c r="B53" s="711" t="s">
        <v>1923</v>
      </c>
      <c r="C53" s="712" t="s">
        <v>1923</v>
      </c>
      <c r="D53" s="712" t="s">
        <v>1923</v>
      </c>
      <c r="E53" s="712" t="s">
        <v>1923</v>
      </c>
      <c r="F53" s="712" t="s">
        <v>1923</v>
      </c>
      <c r="G53" s="712" t="s">
        <v>1923</v>
      </c>
      <c r="H53" s="713" t="s">
        <v>1923</v>
      </c>
    </row>
    <row r="54" spans="1:8" ht="14.25">
      <c r="A54" s="587">
        <v>600123</v>
      </c>
      <c r="B54" s="711" t="s">
        <v>1924</v>
      </c>
      <c r="C54" s="712" t="s">
        <v>1924</v>
      </c>
      <c r="D54" s="712" t="s">
        <v>1924</v>
      </c>
      <c r="E54" s="712" t="s">
        <v>1924</v>
      </c>
      <c r="F54" s="712" t="s">
        <v>1924</v>
      </c>
      <c r="G54" s="712" t="s">
        <v>1924</v>
      </c>
      <c r="H54" s="713" t="s">
        <v>1924</v>
      </c>
    </row>
    <row r="55" spans="1:8" ht="14.25">
      <c r="A55" s="588">
        <v>600169</v>
      </c>
      <c r="B55" s="711" t="s">
        <v>1925</v>
      </c>
      <c r="C55" s="712" t="s">
        <v>1925</v>
      </c>
      <c r="D55" s="712" t="s">
        <v>1925</v>
      </c>
      <c r="E55" s="712" t="s">
        <v>1925</v>
      </c>
      <c r="F55" s="712" t="s">
        <v>1925</v>
      </c>
      <c r="G55" s="712" t="s">
        <v>1925</v>
      </c>
      <c r="H55" s="713" t="s">
        <v>1925</v>
      </c>
    </row>
    <row r="56" spans="1:8" ht="14.25">
      <c r="A56" s="585">
        <v>600170</v>
      </c>
      <c r="B56" s="711" t="s">
        <v>1926</v>
      </c>
      <c r="C56" s="712" t="s">
        <v>1926</v>
      </c>
      <c r="D56" s="712" t="s">
        <v>1926</v>
      </c>
      <c r="E56" s="712" t="s">
        <v>1926</v>
      </c>
      <c r="F56" s="712" t="s">
        <v>1926</v>
      </c>
      <c r="G56" s="712" t="s">
        <v>1926</v>
      </c>
      <c r="H56" s="713" t="s">
        <v>1926</v>
      </c>
    </row>
    <row r="57" spans="1:8" ht="14.25">
      <c r="A57" s="589">
        <v>600173</v>
      </c>
      <c r="B57" s="711" t="s">
        <v>1927</v>
      </c>
      <c r="C57" s="712" t="s">
        <v>1927</v>
      </c>
      <c r="D57" s="712" t="s">
        <v>1927</v>
      </c>
      <c r="E57" s="712" t="s">
        <v>1927</v>
      </c>
      <c r="F57" s="712" t="s">
        <v>1927</v>
      </c>
      <c r="G57" s="712" t="s">
        <v>1927</v>
      </c>
      <c r="H57" s="713" t="s">
        <v>1927</v>
      </c>
    </row>
    <row r="58" spans="1:8" ht="14.25">
      <c r="A58" s="585">
        <v>600174</v>
      </c>
      <c r="B58" s="711" t="s">
        <v>1928</v>
      </c>
      <c r="C58" s="712" t="s">
        <v>1928</v>
      </c>
      <c r="D58" s="712" t="s">
        <v>1928</v>
      </c>
      <c r="E58" s="712" t="s">
        <v>1928</v>
      </c>
      <c r="F58" s="712" t="s">
        <v>1928</v>
      </c>
      <c r="G58" s="712" t="s">
        <v>1928</v>
      </c>
      <c r="H58" s="713" t="s">
        <v>1928</v>
      </c>
    </row>
    <row r="59" spans="1:8" ht="14.25">
      <c r="A59" s="586" t="s">
        <v>1929</v>
      </c>
      <c r="B59" s="711" t="s">
        <v>1930</v>
      </c>
      <c r="C59" s="712" t="s">
        <v>1930</v>
      </c>
      <c r="D59" s="712" t="s">
        <v>1930</v>
      </c>
      <c r="E59" s="712" t="s">
        <v>1930</v>
      </c>
      <c r="F59" s="712" t="s">
        <v>1930</v>
      </c>
      <c r="G59" s="712" t="s">
        <v>1930</v>
      </c>
      <c r="H59" s="713" t="s">
        <v>1930</v>
      </c>
    </row>
    <row r="60" spans="1:8" ht="14.25">
      <c r="A60" s="586">
        <v>600202</v>
      </c>
      <c r="B60" s="711" t="s">
        <v>1931</v>
      </c>
      <c r="C60" s="712" t="s">
        <v>1931</v>
      </c>
      <c r="D60" s="712" t="s">
        <v>1931</v>
      </c>
      <c r="E60" s="712" t="s">
        <v>1931</v>
      </c>
      <c r="F60" s="712" t="s">
        <v>1931</v>
      </c>
      <c r="G60" s="712" t="s">
        <v>1931</v>
      </c>
      <c r="H60" s="713" t="s">
        <v>1931</v>
      </c>
    </row>
    <row r="61" spans="1:8" ht="14.25">
      <c r="A61" s="587">
        <v>600203</v>
      </c>
      <c r="B61" s="711" t="s">
        <v>1932</v>
      </c>
      <c r="C61" s="712" t="s">
        <v>1932</v>
      </c>
      <c r="D61" s="712" t="s">
        <v>1932</v>
      </c>
      <c r="E61" s="712" t="s">
        <v>1932</v>
      </c>
      <c r="F61" s="712" t="s">
        <v>1932</v>
      </c>
      <c r="G61" s="712" t="s">
        <v>1932</v>
      </c>
      <c r="H61" s="713" t="s">
        <v>1932</v>
      </c>
    </row>
    <row r="62" spans="1:8" ht="14.25">
      <c r="A62" s="587">
        <v>600252</v>
      </c>
      <c r="B62" s="711" t="s">
        <v>1933</v>
      </c>
      <c r="C62" s="712" t="s">
        <v>1933</v>
      </c>
      <c r="D62" s="712" t="s">
        <v>1933</v>
      </c>
      <c r="E62" s="712" t="s">
        <v>1933</v>
      </c>
      <c r="F62" s="712" t="s">
        <v>1933</v>
      </c>
      <c r="G62" s="712" t="s">
        <v>1933</v>
      </c>
      <c r="H62" s="713" t="s">
        <v>1933</v>
      </c>
    </row>
    <row r="63" spans="1:8" ht="14.25">
      <c r="A63" s="587">
        <v>600307</v>
      </c>
      <c r="B63" s="711" t="s">
        <v>1934</v>
      </c>
      <c r="C63" s="712" t="s">
        <v>1934</v>
      </c>
      <c r="D63" s="712" t="s">
        <v>1934</v>
      </c>
      <c r="E63" s="712" t="s">
        <v>1934</v>
      </c>
      <c r="F63" s="712" t="s">
        <v>1934</v>
      </c>
      <c r="G63" s="712" t="s">
        <v>1934</v>
      </c>
      <c r="H63" s="713" t="s">
        <v>1934</v>
      </c>
    </row>
    <row r="64" spans="1:8" ht="14.25">
      <c r="A64" s="587">
        <v>600308</v>
      </c>
      <c r="B64" s="711" t="s">
        <v>1935</v>
      </c>
      <c r="C64" s="712" t="s">
        <v>1935</v>
      </c>
      <c r="D64" s="712" t="s">
        <v>1935</v>
      </c>
      <c r="E64" s="712" t="s">
        <v>1935</v>
      </c>
      <c r="F64" s="712" t="s">
        <v>1935</v>
      </c>
      <c r="G64" s="712" t="s">
        <v>1935</v>
      </c>
      <c r="H64" s="713" t="s">
        <v>1935</v>
      </c>
    </row>
    <row r="65" spans="1:8" ht="14.25">
      <c r="A65" s="587">
        <v>600309</v>
      </c>
      <c r="B65" s="711" t="s">
        <v>1936</v>
      </c>
      <c r="C65" s="712" t="s">
        <v>1936</v>
      </c>
      <c r="D65" s="712" t="s">
        <v>1936</v>
      </c>
      <c r="E65" s="712" t="s">
        <v>1936</v>
      </c>
      <c r="F65" s="712" t="s">
        <v>1936</v>
      </c>
      <c r="G65" s="712" t="s">
        <v>1936</v>
      </c>
      <c r="H65" s="713" t="s">
        <v>1936</v>
      </c>
    </row>
    <row r="66" spans="1:8" ht="14.25">
      <c r="A66" s="587">
        <v>600310</v>
      </c>
      <c r="B66" s="711" t="s">
        <v>1937</v>
      </c>
      <c r="C66" s="712" t="s">
        <v>1937</v>
      </c>
      <c r="D66" s="712" t="s">
        <v>1937</v>
      </c>
      <c r="E66" s="712" t="s">
        <v>1937</v>
      </c>
      <c r="F66" s="712" t="s">
        <v>1937</v>
      </c>
      <c r="G66" s="712" t="s">
        <v>1937</v>
      </c>
      <c r="H66" s="713" t="s">
        <v>1937</v>
      </c>
    </row>
    <row r="67" spans="1:8" ht="14.25">
      <c r="A67" s="587" t="s">
        <v>1938</v>
      </c>
      <c r="B67" s="711" t="s">
        <v>1939</v>
      </c>
      <c r="C67" s="712" t="s">
        <v>1939</v>
      </c>
      <c r="D67" s="712" t="s">
        <v>1939</v>
      </c>
      <c r="E67" s="712" t="s">
        <v>1939</v>
      </c>
      <c r="F67" s="712" t="s">
        <v>1939</v>
      </c>
      <c r="G67" s="712" t="s">
        <v>1939</v>
      </c>
      <c r="H67" s="713" t="s">
        <v>1939</v>
      </c>
    </row>
    <row r="68" spans="1:8" ht="14.25">
      <c r="A68" s="587" t="s">
        <v>1940</v>
      </c>
      <c r="B68" s="711" t="s">
        <v>1941</v>
      </c>
      <c r="C68" s="712" t="s">
        <v>1941</v>
      </c>
      <c r="D68" s="712" t="s">
        <v>1941</v>
      </c>
      <c r="E68" s="712" t="s">
        <v>1941</v>
      </c>
      <c r="F68" s="712" t="s">
        <v>1941</v>
      </c>
      <c r="G68" s="712" t="s">
        <v>1941</v>
      </c>
      <c r="H68" s="713" t="s">
        <v>1941</v>
      </c>
    </row>
    <row r="69" spans="1:8" ht="14.25">
      <c r="A69" s="587" t="s">
        <v>1942</v>
      </c>
      <c r="B69" s="711" t="s">
        <v>1943</v>
      </c>
      <c r="C69" s="712" t="s">
        <v>1943</v>
      </c>
      <c r="D69" s="712" t="s">
        <v>1943</v>
      </c>
      <c r="E69" s="712" t="s">
        <v>1943</v>
      </c>
      <c r="F69" s="712" t="s">
        <v>1943</v>
      </c>
      <c r="G69" s="712" t="s">
        <v>1943</v>
      </c>
      <c r="H69" s="713" t="s">
        <v>1943</v>
      </c>
    </row>
    <row r="70" spans="1:8" ht="14.25">
      <c r="A70" s="587">
        <v>600124</v>
      </c>
      <c r="B70" s="711" t="s">
        <v>1944</v>
      </c>
      <c r="C70" s="712" t="s">
        <v>1944</v>
      </c>
      <c r="D70" s="712" t="s">
        <v>1944</v>
      </c>
      <c r="E70" s="712" t="s">
        <v>1944</v>
      </c>
      <c r="F70" s="712" t="s">
        <v>1944</v>
      </c>
      <c r="G70" s="712" t="s">
        <v>1944</v>
      </c>
      <c r="H70" s="713" t="s">
        <v>1944</v>
      </c>
    </row>
    <row r="71" spans="1:8" ht="14.25">
      <c r="A71" s="588">
        <v>600312</v>
      </c>
      <c r="B71" s="711" t="s">
        <v>1945</v>
      </c>
      <c r="C71" s="712" t="s">
        <v>1945</v>
      </c>
      <c r="D71" s="712" t="s">
        <v>1945</v>
      </c>
      <c r="E71" s="712" t="s">
        <v>1945</v>
      </c>
      <c r="F71" s="712" t="s">
        <v>1945</v>
      </c>
      <c r="G71" s="712" t="s">
        <v>1945</v>
      </c>
      <c r="H71" s="713" t="s">
        <v>1945</v>
      </c>
    </row>
    <row r="72" spans="1:8" ht="14.25">
      <c r="A72" s="585">
        <v>600351</v>
      </c>
      <c r="B72" s="711" t="s">
        <v>1946</v>
      </c>
      <c r="C72" s="712" t="s">
        <v>1946</v>
      </c>
      <c r="D72" s="712" t="s">
        <v>1946</v>
      </c>
      <c r="E72" s="712" t="s">
        <v>1946</v>
      </c>
      <c r="F72" s="712" t="s">
        <v>1946</v>
      </c>
      <c r="G72" s="712" t="s">
        <v>1946</v>
      </c>
      <c r="H72" s="713" t="s">
        <v>1946</v>
      </c>
    </row>
    <row r="73" spans="1:8" ht="14.25">
      <c r="A73" s="590">
        <v>96129</v>
      </c>
      <c r="B73" s="711" t="s">
        <v>1947</v>
      </c>
      <c r="C73" s="712" t="s">
        <v>1947</v>
      </c>
      <c r="D73" s="712" t="s">
        <v>1947</v>
      </c>
      <c r="E73" s="712" t="s">
        <v>1947</v>
      </c>
      <c r="F73" s="712" t="s">
        <v>1947</v>
      </c>
      <c r="G73" s="712" t="s">
        <v>1947</v>
      </c>
      <c r="H73" s="713" t="s">
        <v>1947</v>
      </c>
    </row>
    <row r="74" spans="1:8" ht="14.25">
      <c r="A74" s="590"/>
      <c r="B74" s="729"/>
      <c r="C74" s="730"/>
      <c r="D74" s="730"/>
      <c r="E74" s="730"/>
      <c r="F74" s="730"/>
      <c r="G74" s="730"/>
      <c r="H74" s="731"/>
    </row>
    <row r="75" spans="1:8" ht="14.25">
      <c r="A75" s="587">
        <v>10072</v>
      </c>
      <c r="B75" s="711" t="s">
        <v>1948</v>
      </c>
      <c r="C75" s="712" t="s">
        <v>1948</v>
      </c>
      <c r="D75" s="712" t="s">
        <v>1948</v>
      </c>
      <c r="E75" s="712" t="s">
        <v>1948</v>
      </c>
      <c r="F75" s="712" t="s">
        <v>1948</v>
      </c>
      <c r="G75" s="712" t="s">
        <v>1948</v>
      </c>
      <c r="H75" s="713" t="s">
        <v>1948</v>
      </c>
    </row>
    <row r="76" spans="1:8" ht="14.25">
      <c r="A76" s="587">
        <v>320006</v>
      </c>
      <c r="B76" s="711" t="s">
        <v>1949</v>
      </c>
      <c r="C76" s="712" t="s">
        <v>1949</v>
      </c>
      <c r="D76" s="712" t="s">
        <v>1949</v>
      </c>
      <c r="E76" s="712" t="s">
        <v>1949</v>
      </c>
      <c r="F76" s="712" t="s">
        <v>1949</v>
      </c>
      <c r="G76" s="712" t="s">
        <v>1949</v>
      </c>
      <c r="H76" s="713" t="s">
        <v>1949</v>
      </c>
    </row>
    <row r="77" spans="1:8" ht="14.25">
      <c r="A77" s="590"/>
      <c r="B77" s="711" t="s">
        <v>1950</v>
      </c>
      <c r="C77" s="712" t="s">
        <v>1950</v>
      </c>
      <c r="D77" s="712" t="s">
        <v>1950</v>
      </c>
      <c r="E77" s="712" t="s">
        <v>1950</v>
      </c>
      <c r="F77" s="712" t="s">
        <v>1950</v>
      </c>
      <c r="G77" s="712" t="s">
        <v>1950</v>
      </c>
      <c r="H77" s="713" t="s">
        <v>1950</v>
      </c>
    </row>
    <row r="78" spans="1:8" ht="14.25">
      <c r="A78" s="590"/>
      <c r="B78" s="711"/>
      <c r="C78" s="712"/>
      <c r="D78" s="712"/>
      <c r="E78" s="712"/>
      <c r="F78" s="712"/>
      <c r="G78" s="712"/>
      <c r="H78" s="713"/>
    </row>
    <row r="79" spans="1:8" ht="14.25">
      <c r="A79" s="591" t="s">
        <v>1955</v>
      </c>
      <c r="B79" s="711" t="s">
        <v>1956</v>
      </c>
      <c r="C79" s="712" t="s">
        <v>1956</v>
      </c>
      <c r="D79" s="712" t="s">
        <v>1956</v>
      </c>
      <c r="E79" s="712" t="s">
        <v>1956</v>
      </c>
      <c r="F79" s="712" t="s">
        <v>1956</v>
      </c>
      <c r="G79" s="712" t="s">
        <v>1956</v>
      </c>
      <c r="H79" s="713" t="s">
        <v>1956</v>
      </c>
    </row>
    <row r="80" spans="1:8" ht="14.25">
      <c r="A80" s="592" t="s">
        <v>1957</v>
      </c>
      <c r="B80" s="711" t="s">
        <v>1958</v>
      </c>
      <c r="C80" s="712" t="s">
        <v>1958</v>
      </c>
      <c r="D80" s="712" t="s">
        <v>1958</v>
      </c>
      <c r="E80" s="712" t="s">
        <v>1958</v>
      </c>
      <c r="F80" s="712" t="s">
        <v>1958</v>
      </c>
      <c r="G80" s="712" t="s">
        <v>1958</v>
      </c>
      <c r="H80" s="713" t="s">
        <v>1958</v>
      </c>
    </row>
    <row r="81" spans="1:8" ht="14.25">
      <c r="A81" s="593" t="s">
        <v>1959</v>
      </c>
      <c r="B81" s="711" t="s">
        <v>1960</v>
      </c>
      <c r="C81" s="712" t="s">
        <v>1960</v>
      </c>
      <c r="D81" s="712" t="s">
        <v>1960</v>
      </c>
      <c r="E81" s="712" t="s">
        <v>1960</v>
      </c>
      <c r="F81" s="712" t="s">
        <v>1960</v>
      </c>
      <c r="G81" s="712" t="s">
        <v>1960</v>
      </c>
      <c r="H81" s="713" t="s">
        <v>1960</v>
      </c>
    </row>
    <row r="82" spans="1:8" ht="14.25">
      <c r="A82" s="592"/>
      <c r="B82" s="711" t="s">
        <v>1961</v>
      </c>
      <c r="C82" s="712" t="s">
        <v>1961</v>
      </c>
      <c r="D82" s="712" t="s">
        <v>1961</v>
      </c>
      <c r="E82" s="712" t="s">
        <v>1961</v>
      </c>
      <c r="F82" s="712" t="s">
        <v>1961</v>
      </c>
      <c r="G82" s="712" t="s">
        <v>1961</v>
      </c>
      <c r="H82" s="713" t="s">
        <v>1961</v>
      </c>
    </row>
    <row r="83" spans="1:8" ht="14.25">
      <c r="A83" s="592" t="s">
        <v>1962</v>
      </c>
      <c r="B83" s="711" t="s">
        <v>1963</v>
      </c>
      <c r="C83" s="712" t="s">
        <v>1963</v>
      </c>
      <c r="D83" s="712" t="s">
        <v>1963</v>
      </c>
      <c r="E83" s="712" t="s">
        <v>1963</v>
      </c>
      <c r="F83" s="712" t="s">
        <v>1963</v>
      </c>
      <c r="G83" s="712" t="s">
        <v>1963</v>
      </c>
      <c r="H83" s="713" t="s">
        <v>1963</v>
      </c>
    </row>
    <row r="84" spans="1:8" ht="14.25">
      <c r="A84" s="592" t="s">
        <v>1964</v>
      </c>
      <c r="B84" s="711" t="s">
        <v>1965</v>
      </c>
      <c r="C84" s="712" t="s">
        <v>1965</v>
      </c>
      <c r="D84" s="712" t="s">
        <v>1965</v>
      </c>
      <c r="E84" s="712" t="s">
        <v>1965</v>
      </c>
      <c r="F84" s="712" t="s">
        <v>1965</v>
      </c>
      <c r="G84" s="712" t="s">
        <v>1965</v>
      </c>
      <c r="H84" s="713" t="s">
        <v>1965</v>
      </c>
    </row>
    <row r="85" spans="1:8" ht="14.25">
      <c r="A85" s="592" t="s">
        <v>1966</v>
      </c>
      <c r="B85" s="711" t="s">
        <v>1967</v>
      </c>
      <c r="C85" s="712" t="s">
        <v>1967</v>
      </c>
      <c r="D85" s="712" t="s">
        <v>1967</v>
      </c>
      <c r="E85" s="712" t="s">
        <v>1967</v>
      </c>
      <c r="F85" s="712" t="s">
        <v>1967</v>
      </c>
      <c r="G85" s="712" t="s">
        <v>1967</v>
      </c>
      <c r="H85" s="713" t="s">
        <v>1967</v>
      </c>
    </row>
    <row r="86" spans="1:8" ht="14.25">
      <c r="A86" s="592" t="s">
        <v>1966</v>
      </c>
      <c r="B86" s="711" t="s">
        <v>1968</v>
      </c>
      <c r="C86" s="712" t="s">
        <v>1968</v>
      </c>
      <c r="D86" s="712" t="s">
        <v>1968</v>
      </c>
      <c r="E86" s="712" t="s">
        <v>1968</v>
      </c>
      <c r="F86" s="712" t="s">
        <v>1968</v>
      </c>
      <c r="G86" s="712" t="s">
        <v>1968</v>
      </c>
      <c r="H86" s="713" t="s">
        <v>1968</v>
      </c>
    </row>
    <row r="87" spans="1:8" ht="14.25">
      <c r="A87" s="592" t="s">
        <v>1966</v>
      </c>
      <c r="B87" s="711" t="s">
        <v>1969</v>
      </c>
      <c r="C87" s="712" t="s">
        <v>1969</v>
      </c>
      <c r="D87" s="712" t="s">
        <v>1969</v>
      </c>
      <c r="E87" s="712" t="s">
        <v>1969</v>
      </c>
      <c r="F87" s="712" t="s">
        <v>1969</v>
      </c>
      <c r="G87" s="712" t="s">
        <v>1969</v>
      </c>
      <c r="H87" s="713" t="s">
        <v>1969</v>
      </c>
    </row>
    <row r="88" spans="1:8" ht="14.25">
      <c r="A88" s="592" t="s">
        <v>1966</v>
      </c>
      <c r="B88" s="711" t="s">
        <v>1970</v>
      </c>
      <c r="C88" s="712" t="s">
        <v>1970</v>
      </c>
      <c r="D88" s="712" t="s">
        <v>1970</v>
      </c>
      <c r="E88" s="712" t="s">
        <v>1970</v>
      </c>
      <c r="F88" s="712" t="s">
        <v>1970</v>
      </c>
      <c r="G88" s="712" t="s">
        <v>1970</v>
      </c>
      <c r="H88" s="713" t="s">
        <v>1970</v>
      </c>
    </row>
    <row r="89" spans="1:8" ht="14.25">
      <c r="A89" s="592" t="s">
        <v>1966</v>
      </c>
      <c r="B89" s="711" t="s">
        <v>1971</v>
      </c>
      <c r="C89" s="712" t="s">
        <v>1971</v>
      </c>
      <c r="D89" s="712" t="s">
        <v>1971</v>
      </c>
      <c r="E89" s="712" t="s">
        <v>1971</v>
      </c>
      <c r="F89" s="712" t="s">
        <v>1971</v>
      </c>
      <c r="G89" s="712" t="s">
        <v>1971</v>
      </c>
      <c r="H89" s="713" t="s">
        <v>1971</v>
      </c>
    </row>
    <row r="90" spans="1:8" ht="14.25">
      <c r="A90" s="592" t="s">
        <v>1966</v>
      </c>
      <c r="B90" s="711" t="s">
        <v>1972</v>
      </c>
      <c r="C90" s="712" t="s">
        <v>1972</v>
      </c>
      <c r="D90" s="712" t="s">
        <v>1972</v>
      </c>
      <c r="E90" s="712" t="s">
        <v>1972</v>
      </c>
      <c r="F90" s="712" t="s">
        <v>1972</v>
      </c>
      <c r="G90" s="712" t="s">
        <v>1972</v>
      </c>
      <c r="H90" s="713" t="s">
        <v>1972</v>
      </c>
    </row>
    <row r="91" spans="1:8" ht="14.25">
      <c r="A91" s="592" t="s">
        <v>1966</v>
      </c>
      <c r="B91" s="711" t="s">
        <v>1973</v>
      </c>
      <c r="C91" s="712" t="s">
        <v>1973</v>
      </c>
      <c r="D91" s="712" t="s">
        <v>1973</v>
      </c>
      <c r="E91" s="712" t="s">
        <v>1973</v>
      </c>
      <c r="F91" s="712" t="s">
        <v>1973</v>
      </c>
      <c r="G91" s="712" t="s">
        <v>1973</v>
      </c>
      <c r="H91" s="713" t="s">
        <v>1973</v>
      </c>
    </row>
    <row r="92" spans="1:8" ht="14.25">
      <c r="A92" s="592" t="s">
        <v>1966</v>
      </c>
      <c r="B92" s="711" t="s">
        <v>1974</v>
      </c>
      <c r="C92" s="712" t="s">
        <v>1974</v>
      </c>
      <c r="D92" s="712" t="s">
        <v>1974</v>
      </c>
      <c r="E92" s="712" t="s">
        <v>1974</v>
      </c>
      <c r="F92" s="712" t="s">
        <v>1974</v>
      </c>
      <c r="G92" s="712" t="s">
        <v>1974</v>
      </c>
      <c r="H92" s="713" t="s">
        <v>1974</v>
      </c>
    </row>
    <row r="93" spans="1:8" ht="14.25">
      <c r="A93" s="592" t="s">
        <v>1966</v>
      </c>
      <c r="B93" s="711" t="s">
        <v>1975</v>
      </c>
      <c r="C93" s="712" t="s">
        <v>1975</v>
      </c>
      <c r="D93" s="712" t="s">
        <v>1975</v>
      </c>
      <c r="E93" s="712" t="s">
        <v>1975</v>
      </c>
      <c r="F93" s="712" t="s">
        <v>1975</v>
      </c>
      <c r="G93" s="712" t="s">
        <v>1975</v>
      </c>
      <c r="H93" s="713" t="s">
        <v>1975</v>
      </c>
    </row>
    <row r="94" spans="1:8" ht="14.25">
      <c r="A94" s="592" t="s">
        <v>1966</v>
      </c>
      <c r="B94" s="711" t="s">
        <v>1976</v>
      </c>
      <c r="C94" s="712" t="s">
        <v>1976</v>
      </c>
      <c r="D94" s="712" t="s">
        <v>1976</v>
      </c>
      <c r="E94" s="712" t="s">
        <v>1976</v>
      </c>
      <c r="F94" s="712" t="s">
        <v>1976</v>
      </c>
      <c r="G94" s="712" t="s">
        <v>1976</v>
      </c>
      <c r="H94" s="713" t="s">
        <v>1976</v>
      </c>
    </row>
    <row r="95" spans="1:8" ht="14.25">
      <c r="A95" s="592" t="s">
        <v>1977</v>
      </c>
      <c r="B95" s="711" t="s">
        <v>1978</v>
      </c>
      <c r="C95" s="712" t="s">
        <v>1978</v>
      </c>
      <c r="D95" s="712" t="s">
        <v>1978</v>
      </c>
      <c r="E95" s="712" t="s">
        <v>1978</v>
      </c>
      <c r="F95" s="712" t="s">
        <v>1978</v>
      </c>
      <c r="G95" s="712" t="s">
        <v>1978</v>
      </c>
      <c r="H95" s="713" t="s">
        <v>1978</v>
      </c>
    </row>
    <row r="96" spans="1:8" ht="14.25">
      <c r="A96" s="591" t="s">
        <v>1979</v>
      </c>
      <c r="B96" s="711" t="s">
        <v>1980</v>
      </c>
      <c r="C96" s="712" t="s">
        <v>1980</v>
      </c>
      <c r="D96" s="712" t="s">
        <v>1980</v>
      </c>
      <c r="E96" s="712" t="s">
        <v>1980</v>
      </c>
      <c r="F96" s="712" t="s">
        <v>1980</v>
      </c>
      <c r="G96" s="712" t="s">
        <v>1980</v>
      </c>
      <c r="H96" s="713" t="s">
        <v>1980</v>
      </c>
    </row>
    <row r="97" spans="1:8" ht="14.25">
      <c r="A97" s="591" t="s">
        <v>1981</v>
      </c>
      <c r="B97" s="711" t="s">
        <v>1982</v>
      </c>
      <c r="C97" s="712" t="s">
        <v>1982</v>
      </c>
      <c r="D97" s="712" t="s">
        <v>1982</v>
      </c>
      <c r="E97" s="712" t="s">
        <v>1982</v>
      </c>
      <c r="F97" s="712" t="s">
        <v>1982</v>
      </c>
      <c r="G97" s="712" t="s">
        <v>1982</v>
      </c>
      <c r="H97" s="713" t="s">
        <v>1982</v>
      </c>
    </row>
    <row r="98" spans="1:8" ht="14.25">
      <c r="A98" s="594" t="s">
        <v>1983</v>
      </c>
      <c r="B98" s="711" t="s">
        <v>1984</v>
      </c>
      <c r="C98" s="712" t="s">
        <v>1984</v>
      </c>
      <c r="D98" s="712" t="s">
        <v>1984</v>
      </c>
      <c r="E98" s="712" t="s">
        <v>1984</v>
      </c>
      <c r="F98" s="712" t="s">
        <v>1984</v>
      </c>
      <c r="G98" s="712" t="s">
        <v>1984</v>
      </c>
      <c r="H98" s="713" t="s">
        <v>1984</v>
      </c>
    </row>
    <row r="99" spans="1:8" ht="14.25">
      <c r="A99" s="591" t="s">
        <v>1983</v>
      </c>
      <c r="B99" s="711" t="s">
        <v>1986</v>
      </c>
      <c r="C99" s="712" t="s">
        <v>1986</v>
      </c>
      <c r="D99" s="712" t="s">
        <v>1986</v>
      </c>
      <c r="E99" s="712" t="s">
        <v>1986</v>
      </c>
      <c r="F99" s="712" t="s">
        <v>1986</v>
      </c>
      <c r="G99" s="712" t="s">
        <v>1986</v>
      </c>
      <c r="H99" s="713" t="s">
        <v>1986</v>
      </c>
    </row>
    <row r="100" spans="1:8" ht="14.25">
      <c r="A100" s="591" t="s">
        <v>1987</v>
      </c>
      <c r="B100" s="711" t="s">
        <v>1988</v>
      </c>
      <c r="C100" s="712" t="s">
        <v>1988</v>
      </c>
      <c r="D100" s="712" t="s">
        <v>1988</v>
      </c>
      <c r="E100" s="712" t="s">
        <v>1988</v>
      </c>
      <c r="F100" s="712" t="s">
        <v>1988</v>
      </c>
      <c r="G100" s="712" t="s">
        <v>1988</v>
      </c>
      <c r="H100" s="713" t="s">
        <v>1988</v>
      </c>
    </row>
    <row r="101" spans="1:8" ht="14.25">
      <c r="A101" s="591" t="s">
        <v>1989</v>
      </c>
      <c r="B101" s="711" t="s">
        <v>1990</v>
      </c>
      <c r="C101" s="712" t="s">
        <v>1990</v>
      </c>
      <c r="D101" s="712" t="s">
        <v>1990</v>
      </c>
      <c r="E101" s="712" t="s">
        <v>1990</v>
      </c>
      <c r="F101" s="712" t="s">
        <v>1990</v>
      </c>
      <c r="G101" s="712" t="s">
        <v>1990</v>
      </c>
      <c r="H101" s="713" t="s">
        <v>1990</v>
      </c>
    </row>
    <row r="102" spans="1:8" ht="14.25">
      <c r="A102" s="591" t="s">
        <v>1991</v>
      </c>
      <c r="B102" s="711" t="s">
        <v>1992</v>
      </c>
      <c r="C102" s="712" t="s">
        <v>1992</v>
      </c>
      <c r="D102" s="712" t="s">
        <v>1992</v>
      </c>
      <c r="E102" s="712" t="s">
        <v>1992</v>
      </c>
      <c r="F102" s="712" t="s">
        <v>1992</v>
      </c>
      <c r="G102" s="712" t="s">
        <v>1992</v>
      </c>
      <c r="H102" s="713" t="s">
        <v>1992</v>
      </c>
    </row>
    <row r="103" spans="1:8" ht="14.25">
      <c r="A103" s="591" t="s">
        <v>1993</v>
      </c>
      <c r="B103" s="711" t="s">
        <v>1994</v>
      </c>
      <c r="C103" s="712" t="s">
        <v>1994</v>
      </c>
      <c r="D103" s="712" t="s">
        <v>1994</v>
      </c>
      <c r="E103" s="712" t="s">
        <v>1994</v>
      </c>
      <c r="F103" s="712" t="s">
        <v>1994</v>
      </c>
      <c r="G103" s="712" t="s">
        <v>1994</v>
      </c>
      <c r="H103" s="713" t="s">
        <v>1994</v>
      </c>
    </row>
    <row r="104" spans="1:8" ht="14.25">
      <c r="A104" s="591" t="s">
        <v>1995</v>
      </c>
      <c r="B104" s="711" t="s">
        <v>1996</v>
      </c>
      <c r="C104" s="712" t="s">
        <v>1996</v>
      </c>
      <c r="D104" s="712" t="s">
        <v>1996</v>
      </c>
      <c r="E104" s="712" t="s">
        <v>1996</v>
      </c>
      <c r="F104" s="712" t="s">
        <v>1996</v>
      </c>
      <c r="G104" s="712" t="s">
        <v>1996</v>
      </c>
      <c r="H104" s="713" t="s">
        <v>1996</v>
      </c>
    </row>
    <row r="105" spans="1:8" ht="14.25">
      <c r="A105" s="591" t="s">
        <v>1997</v>
      </c>
      <c r="B105" s="711" t="s">
        <v>1998</v>
      </c>
      <c r="C105" s="712" t="s">
        <v>1998</v>
      </c>
      <c r="D105" s="712" t="s">
        <v>1998</v>
      </c>
      <c r="E105" s="712" t="s">
        <v>1998</v>
      </c>
      <c r="F105" s="712" t="s">
        <v>1998</v>
      </c>
      <c r="G105" s="712" t="s">
        <v>1998</v>
      </c>
      <c r="H105" s="713" t="s">
        <v>1998</v>
      </c>
    </row>
    <row r="106" spans="1:8" ht="14.25">
      <c r="A106" s="591" t="s">
        <v>1999</v>
      </c>
      <c r="B106" s="711" t="s">
        <v>2000</v>
      </c>
      <c r="C106" s="712" t="s">
        <v>2000</v>
      </c>
      <c r="D106" s="712" t="s">
        <v>2000</v>
      </c>
      <c r="E106" s="712" t="s">
        <v>2000</v>
      </c>
      <c r="F106" s="712" t="s">
        <v>2000</v>
      </c>
      <c r="G106" s="712" t="s">
        <v>2000</v>
      </c>
      <c r="H106" s="713" t="s">
        <v>2000</v>
      </c>
    </row>
    <row r="107" spans="1:8" ht="14.25">
      <c r="A107" s="593" t="s">
        <v>2001</v>
      </c>
      <c r="B107" s="711" t="s">
        <v>2002</v>
      </c>
      <c r="C107" s="712" t="s">
        <v>2002</v>
      </c>
      <c r="D107" s="712" t="s">
        <v>2002</v>
      </c>
      <c r="E107" s="712" t="s">
        <v>2002</v>
      </c>
      <c r="F107" s="712" t="s">
        <v>2002</v>
      </c>
      <c r="G107" s="712" t="s">
        <v>2002</v>
      </c>
      <c r="H107" s="713" t="s">
        <v>2002</v>
      </c>
    </row>
    <row r="108" spans="1:8" ht="14.25">
      <c r="A108" s="591" t="s">
        <v>2003</v>
      </c>
      <c r="B108" s="711" t="s">
        <v>2004</v>
      </c>
      <c r="C108" s="712" t="s">
        <v>2004</v>
      </c>
      <c r="D108" s="712" t="s">
        <v>2004</v>
      </c>
      <c r="E108" s="712" t="s">
        <v>2004</v>
      </c>
      <c r="F108" s="712" t="s">
        <v>2004</v>
      </c>
      <c r="G108" s="712" t="s">
        <v>2004</v>
      </c>
      <c r="H108" s="713" t="s">
        <v>2004</v>
      </c>
    </row>
    <row r="109" spans="1:8" ht="14.25">
      <c r="A109" s="591" t="s">
        <v>2005</v>
      </c>
      <c r="B109" s="711" t="s">
        <v>2006</v>
      </c>
      <c r="C109" s="712" t="s">
        <v>2006</v>
      </c>
      <c r="D109" s="712" t="s">
        <v>2006</v>
      </c>
      <c r="E109" s="712" t="s">
        <v>2006</v>
      </c>
      <c r="F109" s="712" t="s">
        <v>2006</v>
      </c>
      <c r="G109" s="712" t="s">
        <v>2006</v>
      </c>
      <c r="H109" s="713" t="s">
        <v>2006</v>
      </c>
    </row>
    <row r="110" spans="1:8" ht="14.25">
      <c r="A110" s="591" t="s">
        <v>2007</v>
      </c>
      <c r="B110" s="711" t="s">
        <v>2008</v>
      </c>
      <c r="C110" s="712" t="s">
        <v>2008</v>
      </c>
      <c r="D110" s="712" t="s">
        <v>2008</v>
      </c>
      <c r="E110" s="712" t="s">
        <v>2008</v>
      </c>
      <c r="F110" s="712" t="s">
        <v>2008</v>
      </c>
      <c r="G110" s="712" t="s">
        <v>2008</v>
      </c>
      <c r="H110" s="713" t="s">
        <v>2008</v>
      </c>
    </row>
    <row r="111" spans="1:8" ht="14.25">
      <c r="A111" s="591" t="s">
        <v>2009</v>
      </c>
      <c r="B111" s="711" t="s">
        <v>2010</v>
      </c>
      <c r="C111" s="712" t="s">
        <v>2010</v>
      </c>
      <c r="D111" s="712" t="s">
        <v>2010</v>
      </c>
      <c r="E111" s="712" t="s">
        <v>2010</v>
      </c>
      <c r="F111" s="712" t="s">
        <v>2010</v>
      </c>
      <c r="G111" s="712" t="s">
        <v>2010</v>
      </c>
      <c r="H111" s="713" t="s">
        <v>2010</v>
      </c>
    </row>
    <row r="112" spans="1:8" ht="14.25">
      <c r="A112" s="591" t="s">
        <v>2011</v>
      </c>
      <c r="B112" s="711" t="s">
        <v>2012</v>
      </c>
      <c r="C112" s="712" t="s">
        <v>2012</v>
      </c>
      <c r="D112" s="712" t="s">
        <v>2012</v>
      </c>
      <c r="E112" s="712" t="s">
        <v>2012</v>
      </c>
      <c r="F112" s="712" t="s">
        <v>2012</v>
      </c>
      <c r="G112" s="712" t="s">
        <v>2012</v>
      </c>
      <c r="H112" s="713" t="s">
        <v>2012</v>
      </c>
    </row>
    <row r="113" spans="1:8" ht="14.25">
      <c r="A113" s="593" t="s">
        <v>2013</v>
      </c>
      <c r="B113" s="711" t="s">
        <v>2014</v>
      </c>
      <c r="C113" s="712" t="s">
        <v>2014</v>
      </c>
      <c r="D113" s="712" t="s">
        <v>2014</v>
      </c>
      <c r="E113" s="712" t="s">
        <v>2014</v>
      </c>
      <c r="F113" s="712" t="s">
        <v>2014</v>
      </c>
      <c r="G113" s="712" t="s">
        <v>2014</v>
      </c>
      <c r="H113" s="713" t="s">
        <v>2014</v>
      </c>
    </row>
    <row r="114" spans="1:8" ht="14.25">
      <c r="A114" s="591" t="s">
        <v>2015</v>
      </c>
      <c r="B114" s="711" t="s">
        <v>2016</v>
      </c>
      <c r="C114" s="712" t="s">
        <v>2016</v>
      </c>
      <c r="D114" s="712" t="s">
        <v>2016</v>
      </c>
      <c r="E114" s="712" t="s">
        <v>2016</v>
      </c>
      <c r="F114" s="712" t="s">
        <v>2016</v>
      </c>
      <c r="G114" s="712" t="s">
        <v>2016</v>
      </c>
      <c r="H114" s="713" t="s">
        <v>2016</v>
      </c>
    </row>
    <row r="115" spans="1:8" ht="14.25">
      <c r="A115" s="591" t="s">
        <v>2017</v>
      </c>
      <c r="B115" s="711" t="s">
        <v>2018</v>
      </c>
      <c r="C115" s="712" t="s">
        <v>2018</v>
      </c>
      <c r="D115" s="712" t="s">
        <v>2018</v>
      </c>
      <c r="E115" s="712" t="s">
        <v>2018</v>
      </c>
      <c r="F115" s="712" t="s">
        <v>2018</v>
      </c>
      <c r="G115" s="712" t="s">
        <v>2018</v>
      </c>
      <c r="H115" s="713" t="s">
        <v>2018</v>
      </c>
    </row>
    <row r="116" spans="1:8" ht="14.25">
      <c r="A116" s="591" t="s">
        <v>2019</v>
      </c>
      <c r="B116" s="711" t="s">
        <v>2020</v>
      </c>
      <c r="C116" s="712" t="s">
        <v>2020</v>
      </c>
      <c r="D116" s="712" t="s">
        <v>2020</v>
      </c>
      <c r="E116" s="712" t="s">
        <v>2020</v>
      </c>
      <c r="F116" s="712" t="s">
        <v>2020</v>
      </c>
      <c r="G116" s="712" t="s">
        <v>2020</v>
      </c>
      <c r="H116" s="713" t="s">
        <v>2020</v>
      </c>
    </row>
    <row r="117" spans="1:8" ht="14.25">
      <c r="A117" s="591" t="s">
        <v>2021</v>
      </c>
      <c r="B117" s="711" t="s">
        <v>2022</v>
      </c>
      <c r="C117" s="712" t="s">
        <v>2022</v>
      </c>
      <c r="D117" s="712" t="s">
        <v>2022</v>
      </c>
      <c r="E117" s="712" t="s">
        <v>2022</v>
      </c>
      <c r="F117" s="712" t="s">
        <v>2022</v>
      </c>
      <c r="G117" s="712" t="s">
        <v>2022</v>
      </c>
      <c r="H117" s="713" t="s">
        <v>2022</v>
      </c>
    </row>
    <row r="118" spans="1:8" ht="14.25">
      <c r="A118" s="591" t="s">
        <v>2023</v>
      </c>
      <c r="B118" s="711" t="s">
        <v>2024</v>
      </c>
      <c r="C118" s="712" t="s">
        <v>2024</v>
      </c>
      <c r="D118" s="712" t="s">
        <v>2024</v>
      </c>
      <c r="E118" s="712" t="s">
        <v>2024</v>
      </c>
      <c r="F118" s="712" t="s">
        <v>2024</v>
      </c>
      <c r="G118" s="712" t="s">
        <v>2024</v>
      </c>
      <c r="H118" s="713" t="s">
        <v>2024</v>
      </c>
    </row>
    <row r="119" spans="1:8" ht="14.25">
      <c r="A119" s="591" t="s">
        <v>2036</v>
      </c>
      <c r="B119" s="711" t="s">
        <v>2037</v>
      </c>
      <c r="C119" s="712" t="s">
        <v>2037</v>
      </c>
      <c r="D119" s="712" t="s">
        <v>2037</v>
      </c>
      <c r="E119" s="712" t="s">
        <v>2037</v>
      </c>
      <c r="F119" s="712" t="s">
        <v>2037</v>
      </c>
      <c r="G119" s="712" t="s">
        <v>2037</v>
      </c>
      <c r="H119" s="713" t="s">
        <v>2037</v>
      </c>
    </row>
    <row r="120" spans="1:8" ht="14.25">
      <c r="A120" s="591" t="s">
        <v>2027</v>
      </c>
      <c r="B120" s="711" t="s">
        <v>2028</v>
      </c>
      <c r="C120" s="712" t="s">
        <v>2028</v>
      </c>
      <c r="D120" s="712" t="s">
        <v>2028</v>
      </c>
      <c r="E120" s="712" t="s">
        <v>2028</v>
      </c>
      <c r="F120" s="712" t="s">
        <v>2028</v>
      </c>
      <c r="G120" s="712" t="s">
        <v>2028</v>
      </c>
      <c r="H120" s="713" t="s">
        <v>2028</v>
      </c>
    </row>
    <row r="121" spans="1:8" ht="14.25">
      <c r="A121" s="591" t="s">
        <v>2029</v>
      </c>
      <c r="B121" s="711" t="s">
        <v>2030</v>
      </c>
      <c r="C121" s="712" t="s">
        <v>2030</v>
      </c>
      <c r="D121" s="712" t="s">
        <v>2030</v>
      </c>
      <c r="E121" s="712" t="s">
        <v>2030</v>
      </c>
      <c r="F121" s="712" t="s">
        <v>2030</v>
      </c>
      <c r="G121" s="712" t="s">
        <v>2030</v>
      </c>
      <c r="H121" s="713" t="s">
        <v>2030</v>
      </c>
    </row>
    <row r="122" spans="1:8" ht="14.25">
      <c r="A122" s="591" t="s">
        <v>2031</v>
      </c>
      <c r="B122" s="711" t="s">
        <v>2032</v>
      </c>
      <c r="C122" s="712" t="s">
        <v>2032</v>
      </c>
      <c r="D122" s="712" t="s">
        <v>2032</v>
      </c>
      <c r="E122" s="712" t="s">
        <v>2032</v>
      </c>
      <c r="F122" s="712" t="s">
        <v>2032</v>
      </c>
      <c r="G122" s="712" t="s">
        <v>2032</v>
      </c>
      <c r="H122" s="713" t="s">
        <v>2032</v>
      </c>
    </row>
    <row r="123" spans="1:8" ht="14.25">
      <c r="A123" s="591" t="s">
        <v>2033</v>
      </c>
      <c r="B123" s="711" t="s">
        <v>2034</v>
      </c>
      <c r="C123" s="712" t="s">
        <v>2034</v>
      </c>
      <c r="D123" s="712" t="s">
        <v>2034</v>
      </c>
      <c r="E123" s="712" t="s">
        <v>2034</v>
      </c>
      <c r="F123" s="712" t="s">
        <v>2034</v>
      </c>
      <c r="G123" s="712" t="s">
        <v>2034</v>
      </c>
      <c r="H123" s="713" t="s">
        <v>2034</v>
      </c>
    </row>
    <row r="124" spans="1:8" ht="14.25">
      <c r="A124" s="591"/>
      <c r="B124" s="711"/>
      <c r="C124" s="712"/>
      <c r="D124" s="712"/>
      <c r="E124" s="712"/>
      <c r="F124" s="712"/>
      <c r="G124" s="712"/>
      <c r="H124" s="713"/>
    </row>
    <row r="125" spans="1:8" ht="14.25">
      <c r="A125" s="591"/>
      <c r="B125" s="711"/>
      <c r="C125" s="712"/>
      <c r="D125" s="712"/>
      <c r="E125" s="712"/>
      <c r="F125" s="712"/>
      <c r="G125" s="712"/>
      <c r="H125" s="713"/>
    </row>
    <row r="126" spans="1:8" ht="14.25">
      <c r="A126" s="584"/>
      <c r="B126" s="723"/>
      <c r="C126" s="724"/>
      <c r="D126" s="724"/>
      <c r="E126" s="724"/>
      <c r="F126" s="724"/>
      <c r="G126" s="724"/>
      <c r="H126" s="725"/>
    </row>
    <row r="127" spans="1:8" ht="14.25">
      <c r="A127" s="584"/>
      <c r="B127" s="711"/>
      <c r="C127" s="712"/>
      <c r="D127" s="712"/>
      <c r="E127" s="712"/>
      <c r="F127" s="712"/>
      <c r="G127" s="712"/>
      <c r="H127" s="713"/>
    </row>
    <row r="128" spans="1:8" ht="14.25">
      <c r="A128" s="584"/>
      <c r="B128" s="711"/>
      <c r="C128" s="712"/>
      <c r="D128" s="712"/>
      <c r="E128" s="712"/>
      <c r="F128" s="712"/>
      <c r="G128" s="712"/>
      <c r="H128" s="713"/>
    </row>
    <row r="129" spans="1:8" ht="14.25">
      <c r="A129" s="584"/>
      <c r="B129" s="711"/>
      <c r="C129" s="712"/>
      <c r="D129" s="712"/>
      <c r="E129" s="712"/>
      <c r="F129" s="712"/>
      <c r="G129" s="712"/>
      <c r="H129" s="713"/>
    </row>
    <row r="130" spans="1:8" ht="14.25">
      <c r="A130" s="584"/>
      <c r="B130" s="729"/>
      <c r="C130" s="730"/>
      <c r="D130" s="730"/>
      <c r="E130" s="730"/>
      <c r="F130" s="730"/>
      <c r="G130" s="730"/>
      <c r="H130" s="731"/>
    </row>
  </sheetData>
  <mergeCells count="125">
    <mergeCell ref="B126:H126"/>
    <mergeCell ref="B127:H127"/>
    <mergeCell ref="B128:H128"/>
    <mergeCell ref="B129:H129"/>
    <mergeCell ref="B130:H130"/>
    <mergeCell ref="B121:H121"/>
    <mergeCell ref="B122:H122"/>
    <mergeCell ref="B123:H123"/>
    <mergeCell ref="B124:H124"/>
    <mergeCell ref="B125:H125"/>
    <mergeCell ref="B116:H116"/>
    <mergeCell ref="B117:H117"/>
    <mergeCell ref="B118:H118"/>
    <mergeCell ref="B119:H119"/>
    <mergeCell ref="B120:H120"/>
    <mergeCell ref="B111:H111"/>
    <mergeCell ref="B112:H112"/>
    <mergeCell ref="B113:H113"/>
    <mergeCell ref="B114:H114"/>
    <mergeCell ref="B115:H115"/>
    <mergeCell ref="B106:H106"/>
    <mergeCell ref="B107:H107"/>
    <mergeCell ref="B108:H108"/>
    <mergeCell ref="B109:H109"/>
    <mergeCell ref="B110:H110"/>
    <mergeCell ref="B101:H101"/>
    <mergeCell ref="B102:H102"/>
    <mergeCell ref="B103:H103"/>
    <mergeCell ref="B104:H104"/>
    <mergeCell ref="B105:H105"/>
    <mergeCell ref="B96:H96"/>
    <mergeCell ref="B97:H97"/>
    <mergeCell ref="B98:H98"/>
    <mergeCell ref="B99:H99"/>
    <mergeCell ref="B100:H100"/>
    <mergeCell ref="B91:H91"/>
    <mergeCell ref="B92:H92"/>
    <mergeCell ref="B93:H93"/>
    <mergeCell ref="B94:H94"/>
    <mergeCell ref="B95:H95"/>
    <mergeCell ref="B86:H86"/>
    <mergeCell ref="B87:H87"/>
    <mergeCell ref="B88:H88"/>
    <mergeCell ref="B89:H89"/>
    <mergeCell ref="B90:H90"/>
    <mergeCell ref="B81:H81"/>
    <mergeCell ref="B82:H82"/>
    <mergeCell ref="B83:H83"/>
    <mergeCell ref="B84:H84"/>
    <mergeCell ref="B85:H85"/>
    <mergeCell ref="B76:H76"/>
    <mergeCell ref="B77:H77"/>
    <mergeCell ref="B78:H78"/>
    <mergeCell ref="B79:H79"/>
    <mergeCell ref="B80:H80"/>
    <mergeCell ref="B71:H71"/>
    <mergeCell ref="B72:H72"/>
    <mergeCell ref="B73:H73"/>
    <mergeCell ref="B74:H74"/>
    <mergeCell ref="B75:H75"/>
    <mergeCell ref="B66:H66"/>
    <mergeCell ref="B67:H67"/>
    <mergeCell ref="B68:H68"/>
    <mergeCell ref="B69:H69"/>
    <mergeCell ref="B70:H70"/>
    <mergeCell ref="B61:H61"/>
    <mergeCell ref="B62:H62"/>
    <mergeCell ref="B63:H63"/>
    <mergeCell ref="B64:H64"/>
    <mergeCell ref="B65:H65"/>
    <mergeCell ref="B56:H56"/>
    <mergeCell ref="B57:H57"/>
    <mergeCell ref="B58:H58"/>
    <mergeCell ref="B59:H59"/>
    <mergeCell ref="B60:H60"/>
    <mergeCell ref="B51:H51"/>
    <mergeCell ref="B52:H52"/>
    <mergeCell ref="B53:H53"/>
    <mergeCell ref="B54:H54"/>
    <mergeCell ref="B55:H55"/>
    <mergeCell ref="B46:H46"/>
    <mergeCell ref="B47:H47"/>
    <mergeCell ref="B48:H48"/>
    <mergeCell ref="B49:H49"/>
    <mergeCell ref="B50:H50"/>
    <mergeCell ref="B41:H41"/>
    <mergeCell ref="B42:H42"/>
    <mergeCell ref="B43:H43"/>
    <mergeCell ref="B44:H44"/>
    <mergeCell ref="B45:H45"/>
    <mergeCell ref="B36:H36"/>
    <mergeCell ref="B37:H37"/>
    <mergeCell ref="B38:H38"/>
    <mergeCell ref="B39:H39"/>
    <mergeCell ref="B40:H40"/>
    <mergeCell ref="C4:H4"/>
    <mergeCell ref="B7:H7"/>
    <mergeCell ref="B8:H8"/>
    <mergeCell ref="B9:H9"/>
    <mergeCell ref="B10:H10"/>
    <mergeCell ref="B21:H21"/>
    <mergeCell ref="B22:H22"/>
    <mergeCell ref="B23:H23"/>
    <mergeCell ref="B24:H24"/>
    <mergeCell ref="B25:H25"/>
    <mergeCell ref="B16:H16"/>
    <mergeCell ref="B17:H17"/>
    <mergeCell ref="B18:H18"/>
    <mergeCell ref="B19:H19"/>
    <mergeCell ref="B20:H20"/>
    <mergeCell ref="B11:H11"/>
    <mergeCell ref="B12:H12"/>
    <mergeCell ref="B13:H13"/>
    <mergeCell ref="B14:H14"/>
    <mergeCell ref="B34:H34"/>
    <mergeCell ref="B35:H35"/>
    <mergeCell ref="B15:H15"/>
    <mergeCell ref="B26:H26"/>
    <mergeCell ref="B27:H27"/>
    <mergeCell ref="B28:H28"/>
    <mergeCell ref="B29:H29"/>
    <mergeCell ref="B30:H30"/>
    <mergeCell ref="B31:H31"/>
    <mergeCell ref="B32:H32"/>
    <mergeCell ref="B33:H33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opLeftCell="A4" workbookViewId="0">
      <selection activeCell="B5" sqref="B5:L5"/>
    </sheetView>
  </sheetViews>
  <sheetFormatPr defaultRowHeight="12.75"/>
  <cols>
    <col min="1" max="1" width="3.28515625" customWidth="1"/>
  </cols>
  <sheetData>
    <row r="1" spans="2:12">
      <c r="B1" s="732" t="s">
        <v>2057</v>
      </c>
      <c r="C1" s="732"/>
      <c r="D1" s="732"/>
      <c r="E1" s="732"/>
      <c r="F1" s="732"/>
      <c r="G1" s="732"/>
      <c r="H1" s="732"/>
      <c r="I1" s="732"/>
      <c r="J1" s="732"/>
      <c r="K1" s="732"/>
      <c r="L1" s="732"/>
    </row>
    <row r="2" spans="2:12"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</row>
    <row r="3" spans="2:12"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</row>
    <row r="4" spans="2:12"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</row>
    <row r="5" spans="2:12">
      <c r="B5" s="677" t="str">
        <f>Usluge!B9</f>
        <v>Електростимулација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</row>
    <row r="6" spans="2:12">
      <c r="B6" s="677" t="str">
        <f>Usluge!B10</f>
        <v>Интерферентне струје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2:12">
      <c r="B7" s="677" t="str">
        <f>Usluge!B11</f>
        <v>Стабилна галванизација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</row>
    <row r="8" spans="2:12">
      <c r="B8" s="677" t="str">
        <f>Usluge!B12</f>
        <v>Дијадинамичке струје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</row>
    <row r="9" spans="2:12">
      <c r="B9" s="677" t="str">
        <f>Usluge!B14</f>
        <v>Субаквални ултразвук</v>
      </c>
      <c r="C9" s="677"/>
      <c r="D9" s="677"/>
      <c r="E9" s="677"/>
      <c r="F9" s="677"/>
      <c r="G9" s="677"/>
      <c r="H9" s="677"/>
      <c r="I9" s="677"/>
      <c r="J9" s="677"/>
      <c r="K9" s="677"/>
      <c r="L9" s="677"/>
    </row>
    <row r="10" spans="2:12">
      <c r="B10" s="677" t="str">
        <f>Usluge!B15</f>
        <v>Сонофореза</v>
      </c>
      <c r="C10" s="677"/>
      <c r="D10" s="677"/>
      <c r="E10" s="677"/>
      <c r="F10" s="677"/>
      <c r="G10" s="677"/>
      <c r="H10" s="677"/>
      <c r="I10" s="677"/>
      <c r="J10" s="677"/>
      <c r="K10" s="677"/>
      <c r="L10" s="677"/>
    </row>
    <row r="11" spans="2:12">
      <c r="B11" s="677" t="str">
        <f>Usluge!B16</f>
        <v>Електромагнетно поље</v>
      </c>
      <c r="C11" s="677"/>
      <c r="D11" s="677"/>
      <c r="E11" s="677"/>
      <c r="F11" s="677"/>
      <c r="G11" s="677"/>
      <c r="H11" s="677"/>
      <c r="I11" s="677"/>
      <c r="J11" s="677"/>
      <c r="K11" s="677"/>
      <c r="L11" s="677"/>
    </row>
    <row r="12" spans="2:12">
      <c r="B12" s="677" t="str">
        <f>Usluge!B17</f>
        <v>Вакусак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</row>
    <row r="13" spans="2:12">
      <c r="B13" s="677" t="str">
        <f>Usluge!B18</f>
        <v>Вибромасажа</v>
      </c>
      <c r="C13" s="677"/>
      <c r="D13" s="677"/>
      <c r="E13" s="677"/>
      <c r="F13" s="677"/>
      <c r="G13" s="677"/>
      <c r="H13" s="677"/>
      <c r="I13" s="677"/>
      <c r="J13" s="677"/>
      <c r="K13" s="677"/>
      <c r="L13" s="677"/>
    </row>
    <row r="14" spans="2:12">
      <c r="B14" s="677" t="str">
        <f>Usluge!B19</f>
        <v>Хидро-кинези терапија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</row>
    <row r="15" spans="2:12">
      <c r="B15" s="677" t="str">
        <f>Usluge!B21</f>
        <v>Апликација парафина по сегменту</v>
      </c>
      <c r="C15" s="677"/>
      <c r="D15" s="677"/>
      <c r="E15" s="677"/>
      <c r="F15" s="677"/>
      <c r="G15" s="677"/>
      <c r="H15" s="677"/>
      <c r="I15" s="677"/>
      <c r="J15" s="677"/>
      <c r="K15" s="677"/>
      <c r="L15" s="677"/>
    </row>
    <row r="16" spans="2:12">
      <c r="B16" t="str">
        <f>Usluge!B22</f>
        <v>Позиционирање</v>
      </c>
    </row>
    <row r="17" spans="2:2">
      <c r="B17" t="str">
        <f>Usluge!B23</f>
        <v>Вежбе хода по равном</v>
      </c>
    </row>
    <row r="18" spans="2:2">
      <c r="B18" t="str">
        <f>Usluge!B24</f>
        <v>Активне вежбе са помагалима</v>
      </c>
    </row>
    <row r="19" spans="2:2">
      <c r="B19" t="str">
        <f>Usluge!B25</f>
        <v>Вежбе по Аллан Бургеру</v>
      </c>
    </row>
    <row r="20" spans="2:2">
      <c r="B20" t="str">
        <f>Usluge!B26</f>
        <v>Корективне вежбе пред огледалом</v>
      </c>
    </row>
    <row r="21" spans="2:2">
      <c r="B21" t="str">
        <f>Usluge!B27</f>
        <v>Обука заштитним покретима и положајима тела код дископатичара</v>
      </c>
    </row>
    <row r="22" spans="2:2">
      <c r="B22" t="str">
        <f>Usluge!B28</f>
        <v>Вежбе за реуматоидни артритис</v>
      </c>
    </row>
    <row r="23" spans="2:2">
      <c r="B23" t="str">
        <f>Usluge!B29</f>
        <v>Вежбе за М.Behterew</v>
      </c>
    </row>
    <row r="24" spans="2:2">
      <c r="B24" t="str">
        <f>Usluge!B30</f>
        <v>Активне сегментне вежбе са отпором</v>
      </c>
    </row>
    <row r="25" spans="2:2">
      <c r="B25" t="str">
        <f>Usluge!B31</f>
        <v>Пасивне сегментне вежбе</v>
      </c>
    </row>
    <row r="26" spans="2:2">
      <c r="B26" t="str">
        <f>Usluge!B32</f>
        <v>Индивидуални рад са децом(јувенилни артритис, церебрала и сл)</v>
      </c>
    </row>
    <row r="27" spans="2:2">
      <c r="B27" t="str">
        <f>Usluge!B33</f>
        <v>Вежбе на справама или ергобицикл</v>
      </c>
    </row>
    <row r="28" spans="2:2">
      <c r="B28" t="str">
        <f>Usluge!B34</f>
        <v>Функционална радна терапија</v>
      </c>
    </row>
    <row r="29" spans="2:2">
      <c r="B29" t="str">
        <f>Usluge!B35</f>
        <v>Пребацивање доминантног на неоштећени сегмент</v>
      </c>
    </row>
    <row r="30" spans="2:2">
      <c r="B30" t="str">
        <f>Usluge!B36</f>
        <v>Вежбе пацијената  са параплегијом и хемиплегијом</v>
      </c>
    </row>
    <row r="31" spans="2:2">
      <c r="B31" t="str">
        <f>Usluge!B37</f>
        <v>Радна терапија код ментално ретардираних особа</v>
      </c>
    </row>
    <row r="32" spans="2:2">
      <c r="B32" t="str">
        <f>Usluge!B38</f>
        <v>Мануелна лимфна дренажа</v>
      </c>
    </row>
    <row r="33" spans="2:2">
      <c r="B33" t="str">
        <f>Usluge!B39</f>
        <v>Мишићни тест</v>
      </c>
    </row>
    <row r="34" spans="2:2">
      <c r="B34" t="str">
        <f>Usluge!B40</f>
        <v>Релаксација</v>
      </c>
    </row>
    <row r="35" spans="2:2">
      <c r="B35" t="str">
        <f>Usluge!B41</f>
        <v>Вежбе за јачање грудне мускулатуре</v>
      </c>
    </row>
    <row r="36" spans="2:2">
      <c r="B36" t="str">
        <f>Usluge!B42</f>
        <v>Вежбе за абдоминално дисање</v>
      </c>
    </row>
    <row r="37" spans="2:2">
      <c r="B37" t="str">
        <f>Usluge!B43</f>
        <v>Доње костално дисање</v>
      </c>
    </row>
    <row r="38" spans="2:2">
      <c r="B38" t="str">
        <f>Usluge!B44</f>
        <v>Ход по равном</v>
      </c>
    </row>
    <row r="39" spans="2:2">
      <c r="B39" t="str">
        <f>Usluge!B45</f>
        <v>Ласер по акупунктурним тачкама</v>
      </c>
    </row>
    <row r="40" spans="2:2">
      <c r="B40" t="str">
        <f>Usluge!B46</f>
        <v>Електрофореза лекова</v>
      </c>
    </row>
    <row r="41" spans="2:2">
      <c r="B41" t="str">
        <f>Usluge!B47</f>
        <v>Вежбе код деформитета кичм.стуба код деце</v>
      </c>
    </row>
    <row r="42" spans="2:2">
      <c r="B42" t="str">
        <f>Usluge!B48</f>
        <v>Терапија топлотом( инфраруж,ултравиолет )</v>
      </c>
    </row>
    <row r="43" spans="2:2">
      <c r="B43" t="str">
        <f>Usluge!B49</f>
        <v>Увежбавање вештина у активностима повезаних са сензорном или сензомоторном функцијом( ход и баланс)</v>
      </c>
    </row>
    <row r="44" spans="2:2">
      <c r="B44" t="str">
        <f>Usluge!B50</f>
        <v>Терпија грудних или трбушних мишића вежбањем</v>
      </c>
    </row>
    <row r="45" spans="2:2">
      <c r="B45" t="str">
        <f>Usluge!B51</f>
        <v>Терапија мишића леђа или врата вежбањем ( вежбе за Ц,ЛС и сколиозу)</v>
      </c>
    </row>
    <row r="46" spans="2:2">
      <c r="B46" t="str">
        <f>Usluge!B52</f>
        <v>Терапија мишића стопаала, ножног зглоба и зглоб...</v>
      </c>
    </row>
    <row r="47" spans="2:2">
      <c r="B47" t="str">
        <f>Usluge!B53</f>
        <v>Терапија целог тела вежбањем</v>
      </c>
    </row>
    <row r="48" spans="2:2">
      <c r="B48" t="str">
        <f>Usluge!B54</f>
        <v>Вертикализација</v>
      </c>
    </row>
    <row r="49" spans="2:2">
      <c r="B49" t="str">
        <f>Usluge!B55</f>
        <v>Увежбавање вештина у активностима повезаним са премештањем(постуралне вежбе)</v>
      </c>
    </row>
    <row r="50" spans="2:2">
      <c r="B50" t="str">
        <f>Usluge!B56</f>
        <v>Вежбе дисања у лечењу болести респираторног тракта</v>
      </c>
    </row>
    <row r="51" spans="2:2">
      <c r="B51" t="str">
        <f>Usluge!B57</f>
        <v>Увежбавање коришћења уређаја или опреме за помоћ(штаке,колица,штап,ходалица</v>
      </c>
    </row>
    <row r="52" spans="2:2">
      <c r="B52" t="str">
        <f>Usluge!B58</f>
        <v>Терапијски ултразвук</v>
      </c>
    </row>
    <row r="53" spans="2:2">
      <c r="B53" t="str">
        <f>Usluge!B59</f>
        <v>Дренажа респираторног система без инцизије 8перкусија)</v>
      </c>
    </row>
    <row r="54" spans="2:2">
      <c r="B54" t="str">
        <f>Usluge!B60</f>
        <v>Биоптрон лампа</v>
      </c>
    </row>
    <row r="55" spans="2:2">
      <c r="B55" t="str">
        <f>Usluge!B61</f>
        <v>Удружене здравствене процедуре,радна терапија(окупациона рт.)</v>
      </c>
    </row>
    <row r="56" spans="2:2">
      <c r="B56" t="str">
        <f>Usluge!B62</f>
        <v>Терапија хладноћом (крио терапија)</v>
      </c>
    </row>
    <row r="57" spans="2:2">
      <c r="B57" t="str">
        <f>Usluge!B63</f>
        <v>Манипулацја/мобилизација зглобова (потпомогнуте вежбе)</v>
      </c>
    </row>
    <row r="58" spans="2:2">
      <c r="B58" t="str">
        <f>Usluge!B64</f>
        <v>Мерење обима покрета зглобова</v>
      </c>
    </row>
  </sheetData>
  <mergeCells count="12">
    <mergeCell ref="B15:L15"/>
    <mergeCell ref="B1:L1"/>
    <mergeCell ref="B9:L9"/>
    <mergeCell ref="B10:L10"/>
    <mergeCell ref="B11:L11"/>
    <mergeCell ref="B12:L12"/>
    <mergeCell ref="B13:L13"/>
    <mergeCell ref="B14:L14"/>
    <mergeCell ref="B5:L5"/>
    <mergeCell ref="B6:L6"/>
    <mergeCell ref="B7:L7"/>
    <mergeCell ref="B8:L8"/>
  </mergeCells>
  <pageMargins left="3.937007874015748E-2" right="3.937007874015748E-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15</vt:i4>
      </vt:variant>
    </vt:vector>
  </HeadingPairs>
  <TitlesOfParts>
    <vt:vector size="3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Sheet1</vt:lpstr>
      <vt:lpstr>Kadar.nem.!Print_Area</vt:lpstr>
      <vt:lpstr>'Kadar.zbirno '!Print_Area</vt:lpstr>
      <vt:lpstr>Krv!Print_Area</vt:lpstr>
      <vt:lpstr>Lab!Print_Area</vt:lpstr>
      <vt:lpstr>Lekovi!Print_Area</vt:lpstr>
      <vt:lpstr>Liste.čekanja!Print_Area</vt:lpstr>
      <vt:lpstr>Neonatologija!Print_Area</vt:lpstr>
      <vt:lpstr>Pregledi!Print_Area</vt:lpstr>
      <vt:lpstr>Sanitet.mat!Print_Area</vt:lpstr>
      <vt:lpstr>Dijagnostika!Print_Titles</vt:lpstr>
      <vt:lpstr>Implantati!Print_Titles</vt:lpstr>
      <vt:lpstr>Kadar.zaj.med.del.!Print_Titles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PC4</cp:lastModifiedBy>
  <cp:lastPrinted>2023-04-04T10:19:39Z</cp:lastPrinted>
  <dcterms:created xsi:type="dcterms:W3CDTF">1998-03-25T08:50:17Z</dcterms:created>
  <dcterms:modified xsi:type="dcterms:W3CDTF">2023-08-01T10:36:58Z</dcterms:modified>
</cp:coreProperties>
</file>